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Datasheet contents" sheetId="1" r:id="rId1"/>
    <sheet name="Table 1" sheetId="2" r:id="rId2"/>
    <sheet name="Table 2" sheetId="3" r:id="rId3"/>
    <sheet name="Table 3" sheetId="4" r:id="rId4"/>
    <sheet name="Table 4" sheetId="5" r:id="rId5"/>
    <sheet name="Table 5" sheetId="6" r:id="rId6"/>
    <sheet name="Table 6" sheetId="7" r:id="rId7"/>
    <sheet name="Table 7" sheetId="8" r:id="rId8"/>
    <sheet name="Table 8" sheetId="9" r:id="rId9"/>
    <sheet name="Figures 1,4,6,7" sheetId="15" r:id="rId10"/>
    <sheet name="Fig 2 &amp; 3" sheetId="20" r:id="rId11"/>
    <sheet name="Figure 2 addn" sheetId="18" r:id="rId12"/>
    <sheet name="Figure 5" sheetId="17" r:id="rId13"/>
    <sheet name="Figure 5 addn" sheetId="19" r:id="rId14"/>
    <sheet name="Figure 8" sheetId="13" r:id="rId15"/>
  </sheets>
  <definedNames>
    <definedName name="Table1" localSheetId="1">'Table 1'!$A$1</definedName>
    <definedName name="Table2" localSheetId="2">'Table 2'!$A$1</definedName>
    <definedName name="Table3" localSheetId="3">'Table 3'!$A$1</definedName>
    <definedName name="Table4" localSheetId="4">'Table 4'!$A$1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9" l="1"/>
  <c r="D15" i="19"/>
  <c r="E15" i="19"/>
  <c r="F15" i="19"/>
  <c r="G15" i="19"/>
  <c r="H15" i="19"/>
  <c r="I15" i="19"/>
  <c r="J15" i="19"/>
  <c r="K15" i="19"/>
  <c r="B15" i="19"/>
  <c r="G14" i="20"/>
  <c r="F14" i="20"/>
  <c r="C13" i="20"/>
  <c r="B13" i="20"/>
  <c r="C12" i="20"/>
  <c r="D12" i="20" s="1"/>
  <c r="B12" i="20"/>
  <c r="C11" i="20"/>
  <c r="B11" i="20"/>
  <c r="C10" i="20"/>
  <c r="B10" i="20"/>
  <c r="C9" i="20"/>
  <c r="B9" i="20"/>
  <c r="C8" i="20"/>
  <c r="B8" i="20"/>
  <c r="C7" i="20"/>
  <c r="B7" i="20"/>
  <c r="C6" i="20"/>
  <c r="B6" i="20"/>
  <c r="C5" i="20"/>
  <c r="B5" i="20"/>
  <c r="B14" i="20" s="1"/>
  <c r="B33" i="20" l="1"/>
  <c r="B31" i="20"/>
  <c r="B29" i="20"/>
  <c r="B27" i="20"/>
  <c r="B28" i="20"/>
  <c r="B30" i="20"/>
  <c r="B32" i="20"/>
  <c r="B34" i="20"/>
  <c r="B35" i="20"/>
  <c r="C27" i="20"/>
  <c r="C31" i="20"/>
  <c r="D31" i="20" s="1"/>
  <c r="C35" i="20"/>
  <c r="D35" i="20" s="1"/>
  <c r="D6" i="20"/>
  <c r="D8" i="20"/>
  <c r="D10" i="20"/>
  <c r="D13" i="20"/>
  <c r="C14" i="20"/>
  <c r="C34" i="20"/>
  <c r="D34" i="20" s="1"/>
  <c r="D5" i="20"/>
  <c r="D7" i="20"/>
  <c r="D9" i="20"/>
  <c r="D27" i="20" l="1"/>
  <c r="B36" i="20"/>
  <c r="D14" i="20"/>
  <c r="C32" i="20"/>
  <c r="D32" i="20" s="1"/>
  <c r="C30" i="20"/>
  <c r="D30" i="20" s="1"/>
  <c r="C28" i="20"/>
  <c r="D28" i="20" s="1"/>
  <c r="C33" i="20"/>
  <c r="D33" i="20" s="1"/>
  <c r="C29" i="20"/>
  <c r="D29" i="20" s="1"/>
  <c r="C36" i="20" l="1"/>
  <c r="D36" i="20" s="1"/>
  <c r="G14" i="17" l="1"/>
  <c r="F14" i="17"/>
  <c r="C12" i="17"/>
  <c r="B12" i="17"/>
  <c r="C11" i="17"/>
  <c r="B11" i="17"/>
  <c r="C10" i="17"/>
  <c r="B10" i="17"/>
  <c r="C9" i="17"/>
  <c r="B9" i="17"/>
  <c r="C8" i="17"/>
  <c r="B8" i="17"/>
  <c r="C7" i="17"/>
  <c r="B7" i="17"/>
  <c r="C6" i="17"/>
  <c r="B6" i="17"/>
  <c r="C5" i="17"/>
  <c r="C14" i="17" s="1"/>
  <c r="B5" i="17"/>
  <c r="B14" i="17" s="1"/>
  <c r="AG6" i="15"/>
  <c r="AF6" i="15"/>
  <c r="AE6" i="15"/>
  <c r="AD6" i="15"/>
  <c r="AC6" i="15"/>
  <c r="AB6" i="15"/>
  <c r="AA6" i="15"/>
  <c r="Z6" i="15"/>
  <c r="Y6" i="15"/>
  <c r="X6" i="15"/>
  <c r="T6" i="15"/>
  <c r="R6" i="15"/>
  <c r="P6" i="15"/>
  <c r="N6" i="15"/>
  <c r="L6" i="15"/>
  <c r="J6" i="15"/>
  <c r="H6" i="15"/>
  <c r="F6" i="15"/>
  <c r="D6" i="15"/>
  <c r="B6" i="15"/>
</calcChain>
</file>

<file path=xl/sharedStrings.xml><?xml version="1.0" encoding="utf-8"?>
<sst xmlns="http://schemas.openxmlformats.org/spreadsheetml/2006/main" count="1029" uniqueCount="403">
  <si>
    <t>Table</t>
  </si>
  <si>
    <t>Off site waste transfers by industry sector and type for 2019. All values are tonnes.</t>
  </si>
  <si>
    <t>Number of individually-reported pollutants emitted to both media at above and below reporting thresholds in each industry area for 2019</t>
  </si>
  <si>
    <t>Figure</t>
  </si>
  <si>
    <t>Total ART emissions to air by pollutant and industry sector for 2019. All values are kg except for carbon dioxide which is in tonnes</t>
  </si>
  <si>
    <t>Number of sites reporting ART emissions to air, and percentage of total ART emissions released, by industry sector and pollutant for 2019</t>
  </si>
  <si>
    <t>Table 3: Total ART emissions to water by pollutant and industry sector for 2019. All values are kg.</t>
  </si>
  <si>
    <t>Table 4: Number of sites reporting ART emissions to water, and percentage of total ART emissions released, by sector and pollutant for 2019</t>
  </si>
  <si>
    <t>Total ART emissions to water by pollutant and industry sector for 2019. All values are kg.</t>
  </si>
  <si>
    <t>Number of sites reporting ART emissions to water, and percentage of total ART emissions released, by sector and pollutant for 2019</t>
  </si>
  <si>
    <t>Number of sites required to report to SPRI in 2019 under each Activity code (including sub-codes)</t>
  </si>
  <si>
    <t>Revisions to historic SPRI pollutant emission data since last publication</t>
  </si>
  <si>
    <t xml:space="preserve">Table 8: Revisions to historic SPRI waste data since last publication </t>
  </si>
  <si>
    <t xml:space="preserve">Revisions to historic SPRI waste data since last publication </t>
  </si>
  <si>
    <t>Pollutant name</t>
  </si>
  <si>
    <t>Threshold (Kg)</t>
  </si>
  <si>
    <t>Total Release (Kg)</t>
  </si>
  <si>
    <t>1 - Energy sector</t>
  </si>
  <si>
    <t>2 - Production and processing of metals</t>
  </si>
  <si>
    <t>3 - Mineral industry</t>
  </si>
  <si>
    <t>4 - Chemical industry</t>
  </si>
  <si>
    <t>5 - Waste and waste-water m/ment</t>
  </si>
  <si>
    <t>6 - Paper and wood production and processing</t>
  </si>
  <si>
    <t>7 - Intensive livestock production and aquaculture</t>
  </si>
  <si>
    <t>8 - Animal and vegetable products from the food and beverage sector</t>
  </si>
  <si>
    <t>9 - Other activities</t>
  </si>
  <si>
    <t xml:space="preserve">Ammonia </t>
  </si>
  <si>
    <t>Antimony</t>
  </si>
  <si>
    <t>Arsenic</t>
  </si>
  <si>
    <t>Benzene</t>
  </si>
  <si>
    <t>Butadiene</t>
  </si>
  <si>
    <t>Cadmium</t>
  </si>
  <si>
    <t>Carbon dioxide (tonnes)</t>
  </si>
  <si>
    <t>10,000 t</t>
  </si>
  <si>
    <t>Carbon monoxide</t>
  </si>
  <si>
    <t>Chlorine and total inorganic chlorine compounds - as HCl</t>
  </si>
  <si>
    <t>Chlorofluorocarbons (CFCs)</t>
  </si>
  <si>
    <t>Chromium</t>
  </si>
  <si>
    <t>Copper</t>
  </si>
  <si>
    <t>Dioxins and furans - as ITEQ</t>
  </si>
  <si>
    <t>Dioxins and furans - as WHO TEQ</t>
  </si>
  <si>
    <t>Ethylbenzene</t>
  </si>
  <si>
    <t>Fluorine and total inorganic fluorine compounds - as HF</t>
  </si>
  <si>
    <t>Formaldehyde</t>
  </si>
  <si>
    <t>Hydrochlorofluorocarbons (HCFCs)</t>
  </si>
  <si>
    <t>Hydrofluorocarbons (HFCs)</t>
  </si>
  <si>
    <t>Hydrogen chloride</t>
  </si>
  <si>
    <t>Hydrogen cyanide</t>
  </si>
  <si>
    <t>Lead</t>
  </si>
  <si>
    <t>Manganese</t>
  </si>
  <si>
    <t>Mercury</t>
  </si>
  <si>
    <t>Methane</t>
  </si>
  <si>
    <t>Methyl chloride</t>
  </si>
  <si>
    <t>Methyl chloroform</t>
  </si>
  <si>
    <t>Methylene chloride</t>
  </si>
  <si>
    <t>Naphthalene</t>
  </si>
  <si>
    <t>Nickel</t>
  </si>
  <si>
    <t>Nitrogen oxides, NO and NO2 as NO2</t>
  </si>
  <si>
    <t>Nitrous oxide</t>
  </si>
  <si>
    <t>Non-methane volatile organic compounds (NMVOCs)</t>
  </si>
  <si>
    <t>Particulate matter - PM10 and smaller</t>
  </si>
  <si>
    <t>Particulate matter - total</t>
  </si>
  <si>
    <t>Particulates - PM2.5 and smaller only</t>
  </si>
  <si>
    <t>Perfluorocarbons (PFCs)</t>
  </si>
  <si>
    <t>Phenols - total as C</t>
  </si>
  <si>
    <t>Polycyclic aromatic hydrocarbons (PAHs)</t>
  </si>
  <si>
    <t>Selenium</t>
  </si>
  <si>
    <t>Styrene</t>
  </si>
  <si>
    <t>Sulphur hexafluoride</t>
  </si>
  <si>
    <t>Sulphur oxides, SO2 and SO3 as SO2</t>
  </si>
  <si>
    <t>Tetrachloroethane</t>
  </si>
  <si>
    <t>Toluene</t>
  </si>
  <si>
    <t>Vanadium</t>
  </si>
  <si>
    <t>Xylene - all isomers</t>
  </si>
  <si>
    <t>Table 1: Total ART emissions to air by pollutant and industry sector for 2019. All values are kg except for carbon dioxide which is in tonnes</t>
  </si>
  <si>
    <t>Table 2: Number of sites reporting ART emissions to air, and percentage of total ART emissions released, by industry sector and pollutant for 2019</t>
  </si>
  <si>
    <t xml:space="preserve">Pollutant </t>
  </si>
  <si>
    <t>Total no of ART sites</t>
  </si>
  <si>
    <t>Sites</t>
  </si>
  <si>
    <t>% of 2019</t>
  </si>
  <si>
    <t>&lt;1%</t>
  </si>
  <si>
    <t>Carbon dioxide</t>
  </si>
  <si>
    <t>&lt;1</t>
  </si>
  <si>
    <t>Anthracene</t>
  </si>
  <si>
    <t>Asbestos</t>
  </si>
  <si>
    <t>Azamethiphos</t>
  </si>
  <si>
    <t>Benzo (g,h,i) perylene</t>
  </si>
  <si>
    <t>Benzo(a) pyrene</t>
  </si>
  <si>
    <t>Brominated diphenylethers - total as Br</t>
  </si>
  <si>
    <t>Chlorides - total as Cl</t>
  </si>
  <si>
    <t>Chloroform</t>
  </si>
  <si>
    <t>Cyanides - total as CN</t>
  </si>
  <si>
    <t>Deltamethrin</t>
  </si>
  <si>
    <t>Di(2-ethylhexyl) phthalate</t>
  </si>
  <si>
    <t>Diuron</t>
  </si>
  <si>
    <t>Emamectin benzoate</t>
  </si>
  <si>
    <t>Fluoranthene</t>
  </si>
  <si>
    <t>Fluorides - total as F</t>
  </si>
  <si>
    <t>Halogenated organic compounds - total as AOX</t>
  </si>
  <si>
    <t>Hexachlorocyclohexane - all isomers</t>
  </si>
  <si>
    <t>Iron</t>
  </si>
  <si>
    <t>Isoproturon</t>
  </si>
  <si>
    <t>Lindane</t>
  </si>
  <si>
    <t>Nitrogen - total as N</t>
  </si>
  <si>
    <t>Nonylphenol ethoxylates</t>
  </si>
  <si>
    <t>Nonylphenols</t>
  </si>
  <si>
    <t xml:space="preserve">Nonylphenol and nonylphenol ethoxylates </t>
  </si>
  <si>
    <t xml:space="preserve">Octylphenol and octylphenol ethoxylates </t>
  </si>
  <si>
    <t xml:space="preserve">Octylphenols </t>
  </si>
  <si>
    <t>Organic tin compounds - total as Sn</t>
  </si>
  <si>
    <t>Pentachlorophenol</t>
  </si>
  <si>
    <t>Permethrin</t>
  </si>
  <si>
    <t>Phosphorus - total as P</t>
  </si>
  <si>
    <t>Tetrachloroethylene</t>
  </si>
  <si>
    <t>Total organic carbon or COD/3</t>
  </si>
  <si>
    <t>Tributyltin compounds</t>
  </si>
  <si>
    <t>Trichloroethylene</t>
  </si>
  <si>
    <t>Zinc</t>
  </si>
  <si>
    <t xml:space="preserve">8 - Animal and vegetable products from the food and beverage sector </t>
  </si>
  <si>
    <t>Table 5: Off site waste transfers by industry sector and type for 2019. All values are tonnes.</t>
  </si>
  <si>
    <t>Industry sector</t>
  </si>
  <si>
    <t>Hazardous Waste</t>
  </si>
  <si>
    <t>Non-hazardous Waste</t>
  </si>
  <si>
    <t>Disposal</t>
  </si>
  <si>
    <t>Recovery</t>
  </si>
  <si>
    <t xml:space="preserve">Total </t>
  </si>
  <si>
    <t>Table 6: Number of sites required to report to SPRI in 2019 under each Activity code (including sub-codes)</t>
  </si>
  <si>
    <t>Code</t>
  </si>
  <si>
    <t>Activity</t>
  </si>
  <si>
    <t>Capacity Threshold</t>
  </si>
  <si>
    <t>Operator submits return</t>
  </si>
  <si>
    <t>Waste system transfer</t>
  </si>
  <si>
    <t>Energy sector</t>
  </si>
  <si>
    <t>1(a)</t>
  </si>
  <si>
    <t>Mineral oil and gas refineries</t>
  </si>
  <si>
    <t>*</t>
  </si>
  <si>
    <t>1(b)</t>
  </si>
  <si>
    <t>Installations for gasification and liquefaction</t>
  </si>
  <si>
    <t>1(c)</t>
  </si>
  <si>
    <t>Thermal power stations and other combustion installations</t>
  </si>
  <si>
    <t>With a heat input of 50 megawatts (MW)</t>
  </si>
  <si>
    <t>Production and processing of metals</t>
  </si>
  <si>
    <t>2(c).i</t>
  </si>
  <si>
    <t>Hot-rolling mills</t>
  </si>
  <si>
    <t>With a capacity of 20 tonnes of crude steel per hour</t>
  </si>
  <si>
    <t>2(c).ii</t>
  </si>
  <si>
    <t>Smitheries with hammers</t>
  </si>
  <si>
    <t>With an energy of 50 kilojoules per hammer, where the calorific power used exceeds 20 MW</t>
  </si>
  <si>
    <t>2(d)</t>
  </si>
  <si>
    <t>Ferrous metal foundries</t>
  </si>
  <si>
    <t>With a production capacity of 20 tonnes per day</t>
  </si>
  <si>
    <t>2(e).i</t>
  </si>
  <si>
    <t>For the production of non-ferrous crude metals from  ore, concentrates or secondary raw materials by  metallurgical, chemical or electrolytic processes</t>
  </si>
  <si>
    <t>2(e).ii</t>
  </si>
  <si>
    <t>For the smelting, including the alloying, of non-ferrous metals, including recovered products (refining, foundry casting, etc.)</t>
  </si>
  <si>
    <t>With a melting capacity of 4 tonnes per day for lead and cadmium or 20 tonnes per day for all other metals</t>
  </si>
  <si>
    <t>2(f)</t>
  </si>
  <si>
    <t>Installations for surface treatment of metals and plastic materials using an electrolytic or chemical process</t>
  </si>
  <si>
    <t>Where the volume of the treatment vats equals 30m3</t>
  </si>
  <si>
    <t>Mineral industry</t>
  </si>
  <si>
    <t>3(a)</t>
  </si>
  <si>
    <t>Underground mining and related operations</t>
  </si>
  <si>
    <t>3(b)</t>
  </si>
  <si>
    <t>Opencast mining</t>
  </si>
  <si>
    <t>Where the surface of the area being mined equals 25 hectares</t>
  </si>
  <si>
    <t>3(c).i</t>
  </si>
  <si>
    <t>Cement clinker in rotary kilns</t>
  </si>
  <si>
    <t>With a production capacity of 500 tonnes per day</t>
  </si>
  <si>
    <t>3(e)</t>
  </si>
  <si>
    <t>Installations for the manufacture of glass, including glass fibre</t>
  </si>
  <si>
    <t>With a melting capacity of 20 tonnes per day</t>
  </si>
  <si>
    <t>3(g)</t>
  </si>
  <si>
    <t>Installations for the manufacture of ceramic products by firing, in particular roofing tiles, bricks, refractory bricks, tiles, stoneware or porcelain</t>
  </si>
  <si>
    <t>With a production capacity of 75 tonnes per day, or with a kiln capacity of 4m3 and with a setting density per kiln of 300 kg/m3</t>
  </si>
  <si>
    <t>Chemical industry</t>
  </si>
  <si>
    <t>4(a)</t>
  </si>
  <si>
    <t>Chemical installations for the production on an industrial scale of basic organic chemicals, such as:</t>
  </si>
  <si>
    <t>4(a).i</t>
  </si>
  <si>
    <t>Simple hydrocarbons (linear or cyclic, saturated or  unsaturated, aliphatic or aromatic)</t>
  </si>
  <si>
    <t>4(a).ii</t>
  </si>
  <si>
    <t>Oxygen-containing hydrocarbons such as alcohols,  aldehydes, ketones, carboxylic acids, esters,  acetates, ethers, peroxides, epoxy resins</t>
  </si>
  <si>
    <t>4(a).ix</t>
  </si>
  <si>
    <t>Synthetic rubbers</t>
  </si>
  <si>
    <t>4(a).viii</t>
  </si>
  <si>
    <t>Basic plastic materials (polymers, synthetic fibres  and cellulose-based fibres)</t>
  </si>
  <si>
    <t>4(a).x</t>
  </si>
  <si>
    <t>Dyes and pigments</t>
  </si>
  <si>
    <t>4(b).i</t>
  </si>
  <si>
    <t>Gases, such as ammonia, chlorine or hydrogen  chloride, fluorine or hydrogen fluoride, carbon  oxides, sulphur compounds, nitrogen oxides,  hydrogen, sulphur dioxide, carbonyl chloride</t>
  </si>
  <si>
    <t>4(b).ii</t>
  </si>
  <si>
    <t>Acids, such as chromic acid, hydrofluoric acid,  phosphoric acid, nitric acid, hydrochloric acid,  sulphuric acid, oleum, sulphurous acids</t>
  </si>
  <si>
    <t>4(b).iv</t>
  </si>
  <si>
    <t>Salts, such as ammonium chloride, potassium  chlorate, potassium carbonate, sodium carbonate,  perborate, silver nitrate</t>
  </si>
  <si>
    <t>4(b).v</t>
  </si>
  <si>
    <t>Non-metals, metal oxides or other inorganic  compounds such as calcium carbide, silicon, silicon  carbide</t>
  </si>
  <si>
    <t>4(d)</t>
  </si>
  <si>
    <t>Chemical installations for the production on an industrial scale of basic plant health products and of biocides</t>
  </si>
  <si>
    <t>4(e)</t>
  </si>
  <si>
    <t>Installations using a chemical or biological process for the production on an industrial scale of basic pharmaceutical products</t>
  </si>
  <si>
    <t>4(f)</t>
  </si>
  <si>
    <t>Installations for the production on an industrial scale of explosives and pyrotechnic products</t>
  </si>
  <si>
    <t>Waste and waste-water management</t>
  </si>
  <si>
    <t>5(a)</t>
  </si>
  <si>
    <t>Installations for the recovery or disposal of hazardous waste.</t>
  </si>
  <si>
    <t>Receiving 10 tonnes per day</t>
  </si>
  <si>
    <t>5(b)</t>
  </si>
  <si>
    <t>Installations for the incineration of municipal waste</t>
  </si>
  <si>
    <t>With a capacity of 3 tonnes per hour</t>
  </si>
  <si>
    <t>5(c)</t>
  </si>
  <si>
    <t>Installations for the disposal of non-hazardous waste</t>
  </si>
  <si>
    <t>With a capacity of 50 tonnes per day</t>
  </si>
  <si>
    <t>5(d)</t>
  </si>
  <si>
    <t>Landfills (excluding landfills of inert waste)</t>
  </si>
  <si>
    <t>Receiving 10 tonnes per day or with a total capacity of 25,000 tonnes</t>
  </si>
  <si>
    <t>5(e)</t>
  </si>
  <si>
    <t>Installations for the disposal or recycling of animal carcasses and animal waste</t>
  </si>
  <si>
    <t>With a treatment capacity of 10 tonnes per day</t>
  </si>
  <si>
    <t>5(f).i</t>
  </si>
  <si>
    <t>Municipal waste-water treatment plants</t>
  </si>
  <si>
    <t>With a capacity below 100,000 population equivalent</t>
  </si>
  <si>
    <t>5(f).ii</t>
  </si>
  <si>
    <t>With a capacity of 100,000 population equivalent</t>
  </si>
  <si>
    <t>5(g)</t>
  </si>
  <si>
    <t>Independently operated industrial waste-water treatment plants which serve one or more activities of this list</t>
  </si>
  <si>
    <t>With a capacity of 10,000m3 per day</t>
  </si>
  <si>
    <t>Paper and wood production and processing</t>
  </si>
  <si>
    <t>6(a)</t>
  </si>
  <si>
    <t>Industrial plants for the production of pulp from timber or similar fibrous materials</t>
  </si>
  <si>
    <t>6(b)</t>
  </si>
  <si>
    <t>Industrial plants for the production of paper and board and other primary wood products (such as chipboard, fibreboard and plywood)</t>
  </si>
  <si>
    <t>With a production capacity of 20 tonnes per day</t>
  </si>
  <si>
    <t>6(c)</t>
  </si>
  <si>
    <t>Industrial plants for the preservation of wood and wood products with chemicals</t>
  </si>
  <si>
    <t>With a production capacity of 50m3 per day</t>
  </si>
  <si>
    <t>Intensive livestock production and aquaculture</t>
  </si>
  <si>
    <t>7(a).i</t>
  </si>
  <si>
    <t>Installations for the intensive rearing of poultry</t>
  </si>
  <si>
    <t>With 40,000 places for poultry</t>
  </si>
  <si>
    <t>7(a).ii</t>
  </si>
  <si>
    <t>Installations for the intensive rearing of pigs</t>
  </si>
  <si>
    <t>With 2,000 places for production pigs (over 30 kg)</t>
  </si>
  <si>
    <t>7(a).iii</t>
  </si>
  <si>
    <t>With 750 places for sows</t>
  </si>
  <si>
    <t>7(b).i</t>
  </si>
  <si>
    <t>Intensive aquaculture</t>
  </si>
  <si>
    <t>Not exceeding 1,000 tonnes of fish and shellfish per year</t>
  </si>
  <si>
    <t>7(b).ii</t>
  </si>
  <si>
    <t>With 1,000 tonnes of fish and shellfish per year</t>
  </si>
  <si>
    <t>Animal and vegetable products from the food and beverage sector</t>
  </si>
  <si>
    <t>8(a)</t>
  </si>
  <si>
    <t>Slaughterhouses</t>
  </si>
  <si>
    <t>With a carcass production capacity of 50 tonnes per day</t>
  </si>
  <si>
    <t>8(b).i</t>
  </si>
  <si>
    <t>(i) Animal raw materials (other than milk)</t>
  </si>
  <si>
    <t>With a finished product production capacity of 75 tonnes per day</t>
  </si>
  <si>
    <t>8(b).ii</t>
  </si>
  <si>
    <t>(ii) Vegetable raw materials</t>
  </si>
  <si>
    <t>With a finished product production capacity of 300 tonnes per day (average value on a quarterly basis)</t>
  </si>
  <si>
    <t>8(c)</t>
  </si>
  <si>
    <t>Treatment and processing of milk</t>
  </si>
  <si>
    <t>With a capacity to receive 200 tonnes of milk or more per day (average value on an annual basis)</t>
  </si>
  <si>
    <t>Other activities</t>
  </si>
  <si>
    <t>9(a)</t>
  </si>
  <si>
    <t>Plants for the pre-treatment (operations such as washing, bleaching, mercerization) or dyeing of fibres or textiles</t>
  </si>
  <si>
    <t>With a treatment capacity of 10 tonnes per day</t>
  </si>
  <si>
    <t>9(b)</t>
  </si>
  <si>
    <t>Plants for the tanning of hides and skins</t>
  </si>
  <si>
    <t>With a treatment capacity of 12 tonnes of finished product per day</t>
  </si>
  <si>
    <t>9(c)</t>
  </si>
  <si>
    <t>Installations for the surface treatment of substances, objects or products using organic solvents, in particular for dressing, printing, coating, degreasing, waterproofing, sizing, painting, cleaning or impregnating</t>
  </si>
  <si>
    <t>With a consumption capacity of 150 kg per hour or 200 tonnes per year</t>
  </si>
  <si>
    <t>9(e)</t>
  </si>
  <si>
    <t>Installations for the building of, and painting or removal of paint from ships</t>
  </si>
  <si>
    <t>With a capacity for ships 100m long</t>
  </si>
  <si>
    <t>Radioactive Substances Act Activities</t>
  </si>
  <si>
    <t>10(a)</t>
  </si>
  <si>
    <t>Activities at Band A premises under the Radioactive Substances Act 1993 Fees and Charging (Scotland) Scheme 2004</t>
  </si>
  <si>
    <t>10(b)</t>
  </si>
  <si>
    <t>Activities at Band B premises under the Radioactive Substances Act 1993 Fees and Charging (Scotland) Scheme 2004</t>
  </si>
  <si>
    <t>Total sites required to report to SPRI in 2019</t>
  </si>
  <si>
    <t>ART</t>
  </si>
  <si>
    <t>BRT</t>
  </si>
  <si>
    <t>5 - Waste and waste-water management</t>
  </si>
  <si>
    <t>Table 7: Revisions to historic SPRI pollutant emission data since last publication</t>
  </si>
  <si>
    <t>Site name</t>
  </si>
  <si>
    <t>Dataset year</t>
  </si>
  <si>
    <t>Pollutant</t>
  </si>
  <si>
    <t>Medium</t>
  </si>
  <si>
    <t>Mass (kg)</t>
  </si>
  <si>
    <t>original</t>
  </si>
  <si>
    <t>updated</t>
  </si>
  <si>
    <t>Allanfearn Sewage Treatment Works, Inverness</t>
  </si>
  <si>
    <t xml:space="preserve">Lindane </t>
  </si>
  <si>
    <t>Water</t>
  </si>
  <si>
    <t>no entry</t>
  </si>
  <si>
    <t>Calachem Ltd, Grangemouth</t>
  </si>
  <si>
    <t>Cameronbridge Distillery, Windygates, Leven</t>
  </si>
  <si>
    <t>Ammonia</t>
  </si>
  <si>
    <t>Cheviot View Poultry Farm, Greenlaw</t>
  </si>
  <si>
    <t>Air</t>
  </si>
  <si>
    <t>Congeith, Kirkgunzeon, Dumfries</t>
  </si>
  <si>
    <t>Cumnock Underwood</t>
  </si>
  <si>
    <t>Dalmuir STW, Beardmore Street, Clydebank</t>
  </si>
  <si>
    <t>DSM @ Drakemyre Chemical Works, Dalry</t>
  </si>
  <si>
    <t>Elmbank Poultry Farm, Crossgates, Fife</t>
  </si>
  <si>
    <t>Flotta Terminal, Orkney</t>
  </si>
  <si>
    <t>Total organic carbon</t>
  </si>
  <si>
    <t xml:space="preserve">Flotta Terminal, Orkney </t>
  </si>
  <si>
    <t>Garpit Poultry Farm, Tayport, Fife</t>
  </si>
  <si>
    <t>Glasgow Royal Infirmary, Dennistoun</t>
  </si>
  <si>
    <t>House of Surface Water Mine, New Cumnock</t>
  </si>
  <si>
    <t>INEOS Chemicals Grangemouth Limited</t>
  </si>
  <si>
    <t>Non-methane volatile organic compounds (NMVOCs) - accidental release</t>
  </si>
  <si>
    <t>Nitrogen oxides, NO and NO2 as NO3</t>
  </si>
  <si>
    <t>Madderty Poultry Farm, Welltree Road, Crieff</t>
  </si>
  <si>
    <t>Mains of Duncrub Farm, Dunning</t>
  </si>
  <si>
    <t>Nil</t>
  </si>
  <si>
    <t>Mains of Woodstone Free Range Egg Farm</t>
  </si>
  <si>
    <t>Meadowhead Sewage Treatment Works, Irvine</t>
  </si>
  <si>
    <t>Nigg WWTW, Aberdeen</t>
  </si>
  <si>
    <t>Paisley STW, Abercorn St, Paisley</t>
  </si>
  <si>
    <t xml:space="preserve">Queen Elizabeth University Hospital, Glasgow </t>
  </si>
  <si>
    <t>RWE Markinch Limited, Glenrothes</t>
  </si>
  <si>
    <t>Carbon dioxide - biomass %</t>
  </si>
  <si>
    <t>Sapphire Mill</t>
  </si>
  <si>
    <t>Simec Hydropower Lochaber, Lochaber Smelter</t>
  </si>
  <si>
    <t>Wellhill Farm, Dyke, Forres, Moray</t>
  </si>
  <si>
    <t>Waste type</t>
  </si>
  <si>
    <t>Recovery or disposal</t>
  </si>
  <si>
    <t>Mass (tonnes)</t>
  </si>
  <si>
    <t xml:space="preserve">original </t>
  </si>
  <si>
    <t xml:space="preserve">new </t>
  </si>
  <si>
    <t>Allers WwTW</t>
  </si>
  <si>
    <t xml:space="preserve">Non hazardous </t>
  </si>
  <si>
    <t>Alloa WwTW</t>
  </si>
  <si>
    <t>Annan WwTW</t>
  </si>
  <si>
    <t>Ardoch WwTW</t>
  </si>
  <si>
    <t>Armadale WwTW</t>
  </si>
  <si>
    <t>Bathgate WwTW</t>
  </si>
  <si>
    <t>Bo'ness WwTW</t>
  </si>
  <si>
    <t>Bonnybridge WwTW</t>
  </si>
  <si>
    <t>Bothwellbank WwTW</t>
  </si>
  <si>
    <t>Carbarns (Motherwell) WwTW</t>
  </si>
  <si>
    <t>Cumnock Underwood WwTW</t>
  </si>
  <si>
    <t>Cupar WwTW</t>
  </si>
  <si>
    <t>Dalinlongart L/F &amp; Compost, Sandbank, Dunoon</t>
  </si>
  <si>
    <t>Hazardous</t>
  </si>
  <si>
    <t xml:space="preserve">Recovery </t>
  </si>
  <si>
    <t>Dalmarnock WwTW</t>
  </si>
  <si>
    <t>Dunbar WwTW</t>
  </si>
  <si>
    <t>Dunfermline WwTW</t>
  </si>
  <si>
    <t>Ellon WwTW</t>
  </si>
  <si>
    <t>Erskine WwTW</t>
  </si>
  <si>
    <t>Forfar WwTW</t>
  </si>
  <si>
    <t>Forres WwTW</t>
  </si>
  <si>
    <t>Galashiels WwTW</t>
  </si>
  <si>
    <t>Hamilton WwTW</t>
  </si>
  <si>
    <t>Hawick WwTW</t>
  </si>
  <si>
    <t>Helensburgh WwTW</t>
  </si>
  <si>
    <t>Inverurie WwTW</t>
  </si>
  <si>
    <t>Iron Mill Bay WwTW</t>
  </si>
  <si>
    <t>Kinneil Kerse WwTW</t>
  </si>
  <si>
    <t>Loch Ryan WwTW</t>
  </si>
  <si>
    <t>Mauldsie (Carluke) WwTW</t>
  </si>
  <si>
    <t>Millerhill Recycling &amp; Energy Recovery Centre</t>
  </si>
  <si>
    <t>NRC Environmental, 10 River Drive, Alness</t>
  </si>
  <si>
    <t>Perth WwTW</t>
  </si>
  <si>
    <t>Philipshill WwTW</t>
  </si>
  <si>
    <t>Skellyton WwTW</t>
  </si>
  <si>
    <t>Stirling WwTW</t>
  </si>
  <si>
    <t xml:space="preserve">Swinstie (Cleland) WwTW </t>
  </si>
  <si>
    <t>Figure 1: Ten year ART carbon dioxide emissions in kg</t>
  </si>
  <si>
    <t>Figure 2: Total of ART carbon dioxide emissions reported to SPRI in 2010 and 2019 by industry sector in kilotonnes</t>
  </si>
  <si>
    <t>Figure 3: Percentage of ART carbon dioxide emissions reported to SPRI in 2010 and 2019 by industry sector</t>
  </si>
  <si>
    <t>Figure 4: Ten year ART methane emissions in kg</t>
  </si>
  <si>
    <t>Figure 5: Total of ART methane emissions reported to SPRI in 2010 and 2019 by industry sector in tonnes</t>
  </si>
  <si>
    <t>Figure 6: Ten year ART nitrous oxide emissions in kg</t>
  </si>
  <si>
    <t>Figure 7: Ten year ART F-gas emissions in kg</t>
  </si>
  <si>
    <t>2019 Pollutant emissions and waste transfers from SEPA regulated industrial sites</t>
  </si>
  <si>
    <t>Figures correct at 29th September 2020</t>
  </si>
  <si>
    <t>Datasheet to accompany Scottish Pollutant Release Inventory 2019 commentary</t>
  </si>
  <si>
    <t>Ten year ART carbon dioxide emissions in kg</t>
  </si>
  <si>
    <t>Total of ART carbon dioxide emissions reported to SPRI in 2010 and 2019 by industry sector in kilotonnes</t>
  </si>
  <si>
    <t>Percentage of ART carbon dioxide emissions reported to SPRI in 2010 and 2019 by industry sector</t>
  </si>
  <si>
    <t>Ten year ART methane emissions in kg</t>
  </si>
  <si>
    <t>Total of ART methane emissions reported to SPRI in 2010 and 2019 by industry sector in tonnes</t>
  </si>
  <si>
    <t>Ten year ART nitrous oxide emissions in kg</t>
  </si>
  <si>
    <t>Ten year ART F-gas emissions in kg</t>
  </si>
  <si>
    <t>Name of table or figure</t>
  </si>
  <si>
    <t>Figure 8: Number of individually-reported pollutants emitted to both media at above and below reporting thresholds in each industry area for 2019</t>
  </si>
  <si>
    <t>Graph sources</t>
  </si>
  <si>
    <t>Release (Kg)</t>
  </si>
  <si>
    <t>Diff %</t>
  </si>
  <si>
    <t>Carbon dioxide (kilotonnes)</t>
  </si>
  <si>
    <t>Ten years of ART Greenhouse Gas emissions - all figures</t>
  </si>
  <si>
    <t>Values in kilotonnes</t>
  </si>
  <si>
    <t>Values in kg</t>
  </si>
  <si>
    <t>Total</t>
  </si>
  <si>
    <t>Values in tonnes</t>
  </si>
  <si>
    <t>Figure 2 additional data: Total of ART carbon dioxide emissions reported to SPRI in 2010 to 2019 by industry sector in kg</t>
  </si>
  <si>
    <t>Total carbon dioxide emissions</t>
  </si>
  <si>
    <t>Figure 2 additional data: Total of ART methane emissions reported to SPRI in 2010 to 2019 by industry sector in kg</t>
  </si>
  <si>
    <t>Total methane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</si>
</sst>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indexed="64"/>
      </bottom>
      <diagonal/>
    </border>
    <border>
      <left/>
      <right style="medium">
        <color rgb="FFBFBFBF"/>
      </right>
      <top style="medium">
        <color rgb="FFBFBFBF"/>
      </top>
      <bottom style="medium">
        <color indexed="64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indexed="64"/>
      </bottom>
      <diagonal/>
    </border>
    <border>
      <left/>
      <right style="medium">
        <color rgb="FFBFBFBF"/>
      </right>
      <top/>
      <bottom style="medium">
        <color indexed="64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indexed="64"/>
      </top>
      <bottom style="medium">
        <color rgb="FFBFBFBF"/>
      </bottom>
      <diagonal/>
    </border>
    <border>
      <left/>
      <right style="medium">
        <color rgb="FFBFBFBF"/>
      </right>
      <top style="medium">
        <color indexed="64"/>
      </top>
      <bottom style="medium">
        <color rgb="FFBFBFBF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3" fontId="0" fillId="0" borderId="0" xfId="0" applyNumberFormat="1"/>
    <xf numFmtId="3" fontId="0" fillId="2" borderId="4" xfId="0" applyNumberForma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0" fontId="0" fillId="2" borderId="4" xfId="0" applyFill="1" applyBorder="1" applyAlignment="1">
      <alignment vertical="top"/>
    </xf>
    <xf numFmtId="0" fontId="0" fillId="0" borderId="4" xfId="0" applyBorder="1" applyAlignment="1">
      <alignment vertical="top"/>
    </xf>
    <xf numFmtId="3" fontId="3" fillId="2" borderId="4" xfId="0" applyNumberFormat="1" applyFont="1" applyFill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3" fontId="6" fillId="0" borderId="4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7" fillId="2" borderId="4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2" borderId="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9" fontId="7" fillId="2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9" fontId="7" fillId="0" borderId="4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4" fontId="8" fillId="0" borderId="4" xfId="0" applyNumberFormat="1" applyFont="1" applyBorder="1" applyAlignment="1">
      <alignment horizontal="right" vertical="center"/>
    </xf>
    <xf numFmtId="4" fontId="7" fillId="2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3" fontId="1" fillId="0" borderId="4" xfId="0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3" fillId="2" borderId="7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10" fontId="3" fillId="0" borderId="4" xfId="0" applyNumberFormat="1" applyFont="1" applyBorder="1" applyAlignment="1">
      <alignment horizontal="right" vertical="center"/>
    </xf>
    <xf numFmtId="0" fontId="3" fillId="2" borderId="7" xfId="0" applyFont="1" applyFill="1" applyBorder="1" applyAlignment="1">
      <alignment vertical="center" wrapText="1"/>
    </xf>
    <xf numFmtId="0" fontId="0" fillId="0" borderId="0" xfId="0" applyFill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Fill="1"/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" fillId="0" borderId="0" xfId="0" applyFont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10" fontId="0" fillId="0" borderId="0" xfId="0" applyNumberFormat="1"/>
    <xf numFmtId="0" fontId="0" fillId="3" borderId="0" xfId="0" applyFill="1"/>
    <xf numFmtId="3" fontId="0" fillId="3" borderId="0" xfId="0" applyNumberFormat="1" applyFill="1"/>
    <xf numFmtId="3" fontId="1" fillId="0" borderId="0" xfId="0" applyNumberFormat="1" applyFont="1"/>
    <xf numFmtId="10" fontId="1" fillId="0" borderId="0" xfId="0" applyNumberFormat="1" applyFont="1"/>
    <xf numFmtId="3" fontId="1" fillId="3" borderId="0" xfId="0" applyNumberFormat="1" applyFont="1" applyFill="1"/>
    <xf numFmtId="0" fontId="1" fillId="0" borderId="0" xfId="0" applyFont="1" applyAlignment="1"/>
    <xf numFmtId="10" fontId="10" fillId="0" borderId="0" xfId="0" applyNumberFormat="1" applyFont="1"/>
    <xf numFmtId="10" fontId="12" fillId="0" borderId="0" xfId="0" applyNumberFormat="1" applyFont="1"/>
    <xf numFmtId="0" fontId="12" fillId="0" borderId="0" xfId="0" applyFont="1" applyAlignment="1"/>
    <xf numFmtId="164" fontId="10" fillId="0" borderId="0" xfId="0" applyNumberFormat="1" applyFont="1"/>
    <xf numFmtId="164" fontId="12" fillId="0" borderId="0" xfId="0" applyNumberFormat="1" applyFont="1"/>
    <xf numFmtId="0" fontId="2" fillId="0" borderId="0" xfId="0" applyFont="1"/>
    <xf numFmtId="0" fontId="14" fillId="0" borderId="0" xfId="0" applyFont="1"/>
    <xf numFmtId="3" fontId="2" fillId="0" borderId="0" xfId="0" applyNumberFormat="1" applyFont="1"/>
    <xf numFmtId="3" fontId="15" fillId="0" borderId="0" xfId="0" applyNumberFormat="1" applyFont="1"/>
    <xf numFmtId="0" fontId="2" fillId="3" borderId="0" xfId="0" applyFont="1" applyFill="1"/>
    <xf numFmtId="3" fontId="2" fillId="3" borderId="0" xfId="0" applyNumberFormat="1" applyFont="1" applyFill="1"/>
    <xf numFmtId="0" fontId="10" fillId="0" borderId="0" xfId="0" applyFont="1" applyFill="1" applyBorder="1"/>
    <xf numFmtId="0" fontId="12" fillId="0" borderId="0" xfId="0" applyFont="1" applyFill="1" applyBorder="1" applyAlignment="1">
      <alignment horizontal="centerContinuous" vertical="center"/>
    </xf>
    <xf numFmtId="3" fontId="10" fillId="0" borderId="0" xfId="0" applyNumberFormat="1" applyFont="1" applyFill="1" applyBorder="1"/>
    <xf numFmtId="164" fontId="10" fillId="0" borderId="0" xfId="1" applyNumberFormat="1" applyFont="1" applyFill="1" applyBorder="1"/>
    <xf numFmtId="9" fontId="10" fillId="0" borderId="0" xfId="1" applyFont="1" applyFill="1" applyBorder="1"/>
    <xf numFmtId="0" fontId="15" fillId="0" borderId="0" xfId="0" applyFont="1" applyFill="1" applyBorder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" fillId="0" borderId="0" xfId="0" applyFont="1" applyAlignment="1">
      <alignment horizontal="right"/>
    </xf>
    <xf numFmtId="3" fontId="12" fillId="0" borderId="0" xfId="0" applyNumberFormat="1" applyFont="1" applyFill="1" applyBorder="1"/>
    <xf numFmtId="0" fontId="1" fillId="0" borderId="0" xfId="0" applyFont="1" applyFill="1"/>
    <xf numFmtId="3" fontId="0" fillId="0" borderId="0" xfId="0" applyNumberFormat="1" applyFill="1"/>
    <xf numFmtId="0" fontId="3" fillId="2" borderId="10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2" borderId="1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Carbon dioxide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'Figures 1,4,6,7'!$W$5</c:f>
              <c:strCache>
                <c:ptCount val="1"/>
                <c:pt idx="0">
                  <c:v>Carbon dioxide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'Figures 1,4,6,7'!$X$4:$AG$4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'Figures 1,4,6,7'!$X$5:$AG$5</c:f>
              <c:numCache>
                <c:formatCode>#,##0</c:formatCode>
                <c:ptCount val="10"/>
                <c:pt idx="0">
                  <c:v>26384456678</c:v>
                </c:pt>
                <c:pt idx="1">
                  <c:v>22544490949</c:v>
                </c:pt>
                <c:pt idx="2">
                  <c:v>22984923683</c:v>
                </c:pt>
                <c:pt idx="3">
                  <c:v>21166495017</c:v>
                </c:pt>
                <c:pt idx="4">
                  <c:v>19204496971</c:v>
                </c:pt>
                <c:pt idx="5">
                  <c:v>17368829321</c:v>
                </c:pt>
                <c:pt idx="6">
                  <c:v>12460891832</c:v>
                </c:pt>
                <c:pt idx="7">
                  <c:v>11529114447</c:v>
                </c:pt>
                <c:pt idx="8">
                  <c:v>11849079760</c:v>
                </c:pt>
                <c:pt idx="9">
                  <c:v>11293145941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5-4128-8FB9-175E1EAF48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40064"/>
        <c:axId val="66182188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'Figures 1,4,6,7'!$W$7</c15:sqref>
                        </c15:formulaRef>
                      </c:ext>
                    </c:extLst>
                    <c:strCache>
                      <c:ptCount val="1"/>
                      <c:pt idx="0">
                        <c:v>Methane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'Figures 1,4,6,7'!$X$7:$AG$7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47912442</c:v>
                      </c:pt>
                      <c:pt idx="1">
                        <c:v>48160452</c:v>
                      </c:pt>
                      <c:pt idx="2">
                        <c:v>47925218</c:v>
                      </c:pt>
                      <c:pt idx="3">
                        <c:v>47109802</c:v>
                      </c:pt>
                      <c:pt idx="4">
                        <c:v>42705884</c:v>
                      </c:pt>
                      <c:pt idx="5">
                        <c:v>38133819</c:v>
                      </c:pt>
                      <c:pt idx="6">
                        <c:v>34960168</c:v>
                      </c:pt>
                      <c:pt idx="7">
                        <c:v>32539814</c:v>
                      </c:pt>
                      <c:pt idx="8">
                        <c:v>27878368</c:v>
                      </c:pt>
                      <c:pt idx="9">
                        <c:v>26777357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FD5-4128-8FB9-175E1EAF48C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1,4,6,7'!$W$8</c15:sqref>
                        </c15:formulaRef>
                      </c:ext>
                    </c:extLst>
                    <c:strCache>
                      <c:ptCount val="1"/>
                      <c:pt idx="0">
                        <c:v>Nitrous oxide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1,4,6,7'!$X$8:$AG$8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250912</c:v>
                      </c:pt>
                      <c:pt idx="1">
                        <c:v>185429</c:v>
                      </c:pt>
                      <c:pt idx="2">
                        <c:v>195109</c:v>
                      </c:pt>
                      <c:pt idx="3">
                        <c:v>161230</c:v>
                      </c:pt>
                      <c:pt idx="4">
                        <c:v>171467</c:v>
                      </c:pt>
                      <c:pt idx="5">
                        <c:v>160544</c:v>
                      </c:pt>
                      <c:pt idx="6">
                        <c:v>131144</c:v>
                      </c:pt>
                      <c:pt idx="7">
                        <c:v>96170</c:v>
                      </c:pt>
                      <c:pt idx="8">
                        <c:v>89846</c:v>
                      </c:pt>
                      <c:pt idx="9">
                        <c:v>96543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FD5-4128-8FB9-175E1EAF48C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1,4,6,7'!$W$9</c15:sqref>
                        </c15:formulaRef>
                      </c:ext>
                    </c:extLst>
                    <c:strCache>
                      <c:ptCount val="1"/>
                      <c:pt idx="0">
                        <c:v>Hydrofluorocarbons (HFCs)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1,4,6,7'!$X$9:$AG$9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1465</c:v>
                      </c:pt>
                      <c:pt idx="1">
                        <c:v>2145</c:v>
                      </c:pt>
                      <c:pt idx="2">
                        <c:v>2636</c:v>
                      </c:pt>
                      <c:pt idx="3">
                        <c:v>3780</c:v>
                      </c:pt>
                      <c:pt idx="4">
                        <c:v>1842</c:v>
                      </c:pt>
                      <c:pt idx="5">
                        <c:v>2489</c:v>
                      </c:pt>
                      <c:pt idx="6">
                        <c:v>1734</c:v>
                      </c:pt>
                      <c:pt idx="7">
                        <c:v>1048</c:v>
                      </c:pt>
                      <c:pt idx="8">
                        <c:v>3513</c:v>
                      </c:pt>
                      <c:pt idx="9">
                        <c:v>1263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FD5-4128-8FB9-175E1EAF48C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1,4,6,7'!$W$10</c15:sqref>
                        </c15:formulaRef>
                      </c:ext>
                    </c:extLst>
                    <c:strCache>
                      <c:ptCount val="1"/>
                      <c:pt idx="0">
                        <c:v>Perfluorocarbons (PFCs)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1,4,6,7'!$X$10:$AG$10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1604</c:v>
                      </c:pt>
                      <c:pt idx="1">
                        <c:v>2861</c:v>
                      </c:pt>
                      <c:pt idx="2">
                        <c:v>3090</c:v>
                      </c:pt>
                      <c:pt idx="3">
                        <c:v>4287</c:v>
                      </c:pt>
                      <c:pt idx="4">
                        <c:v>8443</c:v>
                      </c:pt>
                      <c:pt idx="5">
                        <c:v>4130</c:v>
                      </c:pt>
                      <c:pt idx="6">
                        <c:v>4510</c:v>
                      </c:pt>
                      <c:pt idx="7">
                        <c:v>4355</c:v>
                      </c:pt>
                      <c:pt idx="8">
                        <c:v>4418</c:v>
                      </c:pt>
                      <c:pt idx="9">
                        <c:v>3945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FD5-4128-8FB9-175E1EAF48C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1,4,6,7'!$W$11</c15:sqref>
                        </c15:formulaRef>
                      </c:ext>
                    </c:extLst>
                    <c:strCache>
                      <c:ptCount val="1"/>
                      <c:pt idx="0">
                        <c:v>Sulphur hexafluoride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1,4,6,7'!$X$11:$AG$11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207</c:v>
                      </c:pt>
                      <c:pt idx="1">
                        <c:v>284</c:v>
                      </c:pt>
                      <c:pt idx="2">
                        <c:v>304</c:v>
                      </c:pt>
                      <c:pt idx="3">
                        <c:v>241</c:v>
                      </c:pt>
                      <c:pt idx="4">
                        <c:v>178</c:v>
                      </c:pt>
                      <c:pt idx="5">
                        <c:v>77</c:v>
                      </c:pt>
                      <c:pt idx="6">
                        <c:v>128</c:v>
                      </c:pt>
                      <c:pt idx="7">
                        <c:v>134</c:v>
                      </c:pt>
                      <c:pt idx="8">
                        <c:v>107</c:v>
                      </c:pt>
                      <c:pt idx="9">
                        <c:v>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FD5-4128-8FB9-175E1EAF48C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1,4,6,7'!$X$12:$AG$12</c15:sqref>
                        </c15:formulaRef>
                      </c:ext>
                    </c:extLst>
                    <c:numCache>
                      <c:formatCode>#,##0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FD5-4128-8FB9-175E1EAF48CA}"/>
                  </c:ext>
                </c:extLst>
              </c15:ser>
            </c15:filteredBarSeries>
          </c:ext>
        </c:extLst>
      </c:barChart>
      <c:catAx>
        <c:axId val="50474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821888"/>
        <c:crosses val="autoZero"/>
        <c:auto val="1"/>
        <c:lblAlgn val="ctr"/>
        <c:lblOffset val="100"/>
        <c:noMultiLvlLbl val="0"/>
      </c:catAx>
      <c:valAx>
        <c:axId val="66182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74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Methane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5'!$B$4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CC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5'!$A$5:$A$13</c:f>
              <c:strCache>
                <c:ptCount val="9"/>
                <c:pt idx="0">
                  <c:v>1 - Energy sector</c:v>
                </c:pt>
                <c:pt idx="1">
                  <c:v>2 - Production and processing of metals</c:v>
                </c:pt>
                <c:pt idx="2">
                  <c:v>3 - Mineral industry</c:v>
                </c:pt>
                <c:pt idx="3">
                  <c:v>4 - Chemical industry</c:v>
                </c:pt>
                <c:pt idx="4">
                  <c:v>5 - Waste and waste-water management</c:v>
                </c:pt>
                <c:pt idx="5">
                  <c:v>6 - Paper and wood production and processing</c:v>
                </c:pt>
                <c:pt idx="6">
                  <c:v>7 - Intensive livestock production and aquaculture</c:v>
                </c:pt>
                <c:pt idx="7">
                  <c:v>8 - Animal and vegetable products from the food and beverage sector</c:v>
                </c:pt>
                <c:pt idx="8">
                  <c:v>9 - Other activities</c:v>
                </c:pt>
              </c:strCache>
            </c:strRef>
          </c:cat>
          <c:val>
            <c:numRef>
              <c:f>'Figure 5'!$B$5:$B$13</c:f>
              <c:numCache>
                <c:formatCode>#,##0</c:formatCode>
                <c:ptCount val="9"/>
                <c:pt idx="0">
                  <c:v>4526.241</c:v>
                </c:pt>
                <c:pt idx="1">
                  <c:v>0</c:v>
                </c:pt>
                <c:pt idx="2">
                  <c:v>678.40499999999997</c:v>
                </c:pt>
                <c:pt idx="3">
                  <c:v>946</c:v>
                </c:pt>
                <c:pt idx="4">
                  <c:v>41199.464</c:v>
                </c:pt>
                <c:pt idx="5">
                  <c:v>0</c:v>
                </c:pt>
                <c:pt idx="6">
                  <c:v>562.33199999999999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1C-4F26-A716-54AFA031E5EF}"/>
            </c:ext>
          </c:extLst>
        </c:ser>
        <c:ser>
          <c:idx val="1"/>
          <c:order val="1"/>
          <c:tx>
            <c:strRef>
              <c:f>'Figure 5'!$C$4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5'!$A$5:$A$13</c:f>
              <c:strCache>
                <c:ptCount val="9"/>
                <c:pt idx="0">
                  <c:v>1 - Energy sector</c:v>
                </c:pt>
                <c:pt idx="1">
                  <c:v>2 - Production and processing of metals</c:v>
                </c:pt>
                <c:pt idx="2">
                  <c:v>3 - Mineral industry</c:v>
                </c:pt>
                <c:pt idx="3">
                  <c:v>4 - Chemical industry</c:v>
                </c:pt>
                <c:pt idx="4">
                  <c:v>5 - Waste and waste-water management</c:v>
                </c:pt>
                <c:pt idx="5">
                  <c:v>6 - Paper and wood production and processing</c:v>
                </c:pt>
                <c:pt idx="6">
                  <c:v>7 - Intensive livestock production and aquaculture</c:v>
                </c:pt>
                <c:pt idx="7">
                  <c:v>8 - Animal and vegetable products from the food and beverage sector</c:v>
                </c:pt>
                <c:pt idx="8">
                  <c:v>9 - Other activities</c:v>
                </c:pt>
              </c:strCache>
            </c:strRef>
          </c:cat>
          <c:val>
            <c:numRef>
              <c:f>'Figure 5'!$C$5:$C$13</c:f>
              <c:numCache>
                <c:formatCode>#,##0</c:formatCode>
                <c:ptCount val="9"/>
                <c:pt idx="0">
                  <c:v>4028.6779999999999</c:v>
                </c:pt>
                <c:pt idx="1">
                  <c:v>0</c:v>
                </c:pt>
                <c:pt idx="2">
                  <c:v>109.352</c:v>
                </c:pt>
                <c:pt idx="3">
                  <c:v>276.791</c:v>
                </c:pt>
                <c:pt idx="4">
                  <c:v>21766.763999999999</c:v>
                </c:pt>
                <c:pt idx="5">
                  <c:v>0</c:v>
                </c:pt>
                <c:pt idx="6">
                  <c:v>582.68600000000004</c:v>
                </c:pt>
                <c:pt idx="7">
                  <c:v>13.086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C-4F26-A716-54AFA031E5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4536216"/>
        <c:axId val="484545072"/>
      </c:barChart>
      <c:catAx>
        <c:axId val="484536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545072"/>
        <c:crosses val="autoZero"/>
        <c:auto val="1"/>
        <c:lblAlgn val="ctr"/>
        <c:lblOffset val="100"/>
        <c:noMultiLvlLbl val="0"/>
      </c:catAx>
      <c:valAx>
        <c:axId val="48454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536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8'!$B$3</c:f>
              <c:strCache>
                <c:ptCount val="1"/>
                <c:pt idx="0">
                  <c:v>ART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8'!$A$4:$A$12</c:f>
              <c:strCache>
                <c:ptCount val="9"/>
                <c:pt idx="0">
                  <c:v>1 - Energy sector</c:v>
                </c:pt>
                <c:pt idx="1">
                  <c:v>2 - Production and processing of metals</c:v>
                </c:pt>
                <c:pt idx="2">
                  <c:v>3 - Mineral industry</c:v>
                </c:pt>
                <c:pt idx="3">
                  <c:v>4 - Chemical industry</c:v>
                </c:pt>
                <c:pt idx="4">
                  <c:v>5 - Waste and waste-water management</c:v>
                </c:pt>
                <c:pt idx="5">
                  <c:v>6 - Paper and wood production and processing</c:v>
                </c:pt>
                <c:pt idx="6">
                  <c:v>7 - Intensive livestock production and aquaculture</c:v>
                </c:pt>
                <c:pt idx="7">
                  <c:v>8 - Animal and vegetable products from the food and beverage sector</c:v>
                </c:pt>
                <c:pt idx="8">
                  <c:v>9 - Other activities</c:v>
                </c:pt>
              </c:strCache>
            </c:strRef>
          </c:cat>
          <c:val>
            <c:numRef>
              <c:f>'Figure 8'!$B$4:$B$12</c:f>
              <c:numCache>
                <c:formatCode>General</c:formatCode>
                <c:ptCount val="9"/>
                <c:pt idx="0">
                  <c:v>157</c:v>
                </c:pt>
                <c:pt idx="1">
                  <c:v>7</c:v>
                </c:pt>
                <c:pt idx="2">
                  <c:v>49</c:v>
                </c:pt>
                <c:pt idx="3">
                  <c:v>75</c:v>
                </c:pt>
                <c:pt idx="4" formatCode="#,##0">
                  <c:v>1455</c:v>
                </c:pt>
                <c:pt idx="5">
                  <c:v>44</c:v>
                </c:pt>
                <c:pt idx="6">
                  <c:v>990</c:v>
                </c:pt>
                <c:pt idx="7">
                  <c:v>32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6-471E-B323-6FFB1EF4C6F2}"/>
            </c:ext>
          </c:extLst>
        </c:ser>
        <c:ser>
          <c:idx val="1"/>
          <c:order val="1"/>
          <c:tx>
            <c:strRef>
              <c:f>'Figure 8'!$C$3</c:f>
              <c:strCache>
                <c:ptCount val="1"/>
                <c:pt idx="0">
                  <c:v>BRT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8'!$A$4:$A$12</c:f>
              <c:strCache>
                <c:ptCount val="9"/>
                <c:pt idx="0">
                  <c:v>1 - Energy sector</c:v>
                </c:pt>
                <c:pt idx="1">
                  <c:v>2 - Production and processing of metals</c:v>
                </c:pt>
                <c:pt idx="2">
                  <c:v>3 - Mineral industry</c:v>
                </c:pt>
                <c:pt idx="3">
                  <c:v>4 - Chemical industry</c:v>
                </c:pt>
                <c:pt idx="4">
                  <c:v>5 - Waste and waste-water management</c:v>
                </c:pt>
                <c:pt idx="5">
                  <c:v>6 - Paper and wood production and processing</c:v>
                </c:pt>
                <c:pt idx="6">
                  <c:v>7 - Intensive livestock production and aquaculture</c:v>
                </c:pt>
                <c:pt idx="7">
                  <c:v>8 - Animal and vegetable products from the food and beverage sector</c:v>
                </c:pt>
                <c:pt idx="8">
                  <c:v>9 - Other activities</c:v>
                </c:pt>
              </c:strCache>
            </c:strRef>
          </c:cat>
          <c:val>
            <c:numRef>
              <c:f>'Figure 8'!$C$4:$C$12</c:f>
              <c:numCache>
                <c:formatCode>General</c:formatCode>
                <c:ptCount val="9"/>
                <c:pt idx="0">
                  <c:v>399</c:v>
                </c:pt>
                <c:pt idx="1">
                  <c:v>124</c:v>
                </c:pt>
                <c:pt idx="2">
                  <c:v>63</c:v>
                </c:pt>
                <c:pt idx="3">
                  <c:v>320</c:v>
                </c:pt>
                <c:pt idx="4" formatCode="#,##0">
                  <c:v>3700</c:v>
                </c:pt>
                <c:pt idx="5">
                  <c:v>125</c:v>
                </c:pt>
                <c:pt idx="6">
                  <c:v>736</c:v>
                </c:pt>
                <c:pt idx="7">
                  <c:v>324</c:v>
                </c:pt>
                <c:pt idx="8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F6-471E-B323-6FFB1EF4C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1078448"/>
        <c:axId val="571077136"/>
      </c:barChart>
      <c:catAx>
        <c:axId val="57107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77136"/>
        <c:crosses val="autoZero"/>
        <c:auto val="1"/>
        <c:lblAlgn val="ctr"/>
        <c:lblOffset val="100"/>
        <c:noMultiLvlLbl val="0"/>
      </c:catAx>
      <c:valAx>
        <c:axId val="571077136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78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Methane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'Figures 1,4,6,7'!$W$7</c:f>
              <c:strCache>
                <c:ptCount val="1"/>
                <c:pt idx="0">
                  <c:v>Methane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'Figures 1,4,6,7'!$X$4:$AG$4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'Figures 1,4,6,7'!$X$7:$AG$7</c:f>
              <c:numCache>
                <c:formatCode>#,##0</c:formatCode>
                <c:ptCount val="10"/>
                <c:pt idx="0">
                  <c:v>47912442</c:v>
                </c:pt>
                <c:pt idx="1">
                  <c:v>48160452</c:v>
                </c:pt>
                <c:pt idx="2">
                  <c:v>47925218</c:v>
                </c:pt>
                <c:pt idx="3">
                  <c:v>47109802</c:v>
                </c:pt>
                <c:pt idx="4">
                  <c:v>42705884</c:v>
                </c:pt>
                <c:pt idx="5">
                  <c:v>38133819</c:v>
                </c:pt>
                <c:pt idx="6">
                  <c:v>34960168</c:v>
                </c:pt>
                <c:pt idx="7">
                  <c:v>32539814</c:v>
                </c:pt>
                <c:pt idx="8">
                  <c:v>27878368</c:v>
                </c:pt>
                <c:pt idx="9">
                  <c:v>26777357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F-4527-8362-8DB7BA5DAE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40064"/>
        <c:axId val="6618218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'Figures 1,4,6,7'!$W$5</c15:sqref>
                        </c15:formulaRef>
                      </c:ext>
                    </c:extLst>
                    <c:strCache>
                      <c:ptCount val="1"/>
                      <c:pt idx="0">
                        <c:v>Carbon dioxide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'Figures 1,4,6,7'!$X$5:$AG$5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26384456678</c:v>
                      </c:pt>
                      <c:pt idx="1">
                        <c:v>22544490949</c:v>
                      </c:pt>
                      <c:pt idx="2">
                        <c:v>22984923683</c:v>
                      </c:pt>
                      <c:pt idx="3">
                        <c:v>21166495017</c:v>
                      </c:pt>
                      <c:pt idx="4">
                        <c:v>19204496971</c:v>
                      </c:pt>
                      <c:pt idx="5">
                        <c:v>17368829321</c:v>
                      </c:pt>
                      <c:pt idx="6">
                        <c:v>12460891832</c:v>
                      </c:pt>
                      <c:pt idx="7">
                        <c:v>11529114447</c:v>
                      </c:pt>
                      <c:pt idx="8">
                        <c:v>11849079760</c:v>
                      </c:pt>
                      <c:pt idx="9">
                        <c:v>11293145941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70F-4527-8362-8DB7BA5DAE3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1,4,6,7'!$W$8</c15:sqref>
                        </c15:formulaRef>
                      </c:ext>
                    </c:extLst>
                    <c:strCache>
                      <c:ptCount val="1"/>
                      <c:pt idx="0">
                        <c:v>Nitrous oxide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1,4,6,7'!$X$8:$AG$8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250912</c:v>
                      </c:pt>
                      <c:pt idx="1">
                        <c:v>185429</c:v>
                      </c:pt>
                      <c:pt idx="2">
                        <c:v>195109</c:v>
                      </c:pt>
                      <c:pt idx="3">
                        <c:v>161230</c:v>
                      </c:pt>
                      <c:pt idx="4">
                        <c:v>171467</c:v>
                      </c:pt>
                      <c:pt idx="5">
                        <c:v>160544</c:v>
                      </c:pt>
                      <c:pt idx="6">
                        <c:v>131144</c:v>
                      </c:pt>
                      <c:pt idx="7">
                        <c:v>96170</c:v>
                      </c:pt>
                      <c:pt idx="8">
                        <c:v>89846</c:v>
                      </c:pt>
                      <c:pt idx="9">
                        <c:v>96543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70F-4527-8362-8DB7BA5DAE3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1,4,6,7'!$W$9</c15:sqref>
                        </c15:formulaRef>
                      </c:ext>
                    </c:extLst>
                    <c:strCache>
                      <c:ptCount val="1"/>
                      <c:pt idx="0">
                        <c:v>Hydrofluorocarbons (HFCs)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1,4,6,7'!$X$9:$AG$9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1465</c:v>
                      </c:pt>
                      <c:pt idx="1">
                        <c:v>2145</c:v>
                      </c:pt>
                      <c:pt idx="2">
                        <c:v>2636</c:v>
                      </c:pt>
                      <c:pt idx="3">
                        <c:v>3780</c:v>
                      </c:pt>
                      <c:pt idx="4">
                        <c:v>1842</c:v>
                      </c:pt>
                      <c:pt idx="5">
                        <c:v>2489</c:v>
                      </c:pt>
                      <c:pt idx="6">
                        <c:v>1734</c:v>
                      </c:pt>
                      <c:pt idx="7">
                        <c:v>1048</c:v>
                      </c:pt>
                      <c:pt idx="8">
                        <c:v>3513</c:v>
                      </c:pt>
                      <c:pt idx="9">
                        <c:v>1263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70F-4527-8362-8DB7BA5DAE3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1,4,6,7'!$W$10</c15:sqref>
                        </c15:formulaRef>
                      </c:ext>
                    </c:extLst>
                    <c:strCache>
                      <c:ptCount val="1"/>
                      <c:pt idx="0">
                        <c:v>Perfluorocarbons (PFCs)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1,4,6,7'!$X$10:$AG$10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1604</c:v>
                      </c:pt>
                      <c:pt idx="1">
                        <c:v>2861</c:v>
                      </c:pt>
                      <c:pt idx="2">
                        <c:v>3090</c:v>
                      </c:pt>
                      <c:pt idx="3">
                        <c:v>4287</c:v>
                      </c:pt>
                      <c:pt idx="4">
                        <c:v>8443</c:v>
                      </c:pt>
                      <c:pt idx="5">
                        <c:v>4130</c:v>
                      </c:pt>
                      <c:pt idx="6">
                        <c:v>4510</c:v>
                      </c:pt>
                      <c:pt idx="7">
                        <c:v>4355</c:v>
                      </c:pt>
                      <c:pt idx="8">
                        <c:v>4418</c:v>
                      </c:pt>
                      <c:pt idx="9">
                        <c:v>3945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70F-4527-8362-8DB7BA5DAE3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1,4,6,7'!$W$11</c15:sqref>
                        </c15:formulaRef>
                      </c:ext>
                    </c:extLst>
                    <c:strCache>
                      <c:ptCount val="1"/>
                      <c:pt idx="0">
                        <c:v>Sulphur hexafluoride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1,4,6,7'!$X$11:$AG$11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207</c:v>
                      </c:pt>
                      <c:pt idx="1">
                        <c:v>284</c:v>
                      </c:pt>
                      <c:pt idx="2">
                        <c:v>304</c:v>
                      </c:pt>
                      <c:pt idx="3">
                        <c:v>241</c:v>
                      </c:pt>
                      <c:pt idx="4">
                        <c:v>178</c:v>
                      </c:pt>
                      <c:pt idx="5">
                        <c:v>77</c:v>
                      </c:pt>
                      <c:pt idx="6">
                        <c:v>128</c:v>
                      </c:pt>
                      <c:pt idx="7">
                        <c:v>134</c:v>
                      </c:pt>
                      <c:pt idx="8">
                        <c:v>107</c:v>
                      </c:pt>
                      <c:pt idx="9">
                        <c:v>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70F-4527-8362-8DB7BA5DAE3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1,4,6,7'!$X$12:$AG$12</c15:sqref>
                        </c15:formulaRef>
                      </c:ext>
                    </c:extLst>
                    <c:numCache>
                      <c:formatCode>#,##0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70F-4527-8362-8DB7BA5DAE3A}"/>
                  </c:ext>
                </c:extLst>
              </c15:ser>
            </c15:filteredBarSeries>
          </c:ext>
        </c:extLst>
      </c:barChart>
      <c:catAx>
        <c:axId val="50474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821888"/>
        <c:crosses val="autoZero"/>
        <c:auto val="1"/>
        <c:lblAlgn val="ctr"/>
        <c:lblOffset val="100"/>
        <c:noMultiLvlLbl val="0"/>
      </c:catAx>
      <c:valAx>
        <c:axId val="66182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74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Nitrous oxide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'Figures 1,4,6,7'!$W$8</c:f>
              <c:strCache>
                <c:ptCount val="1"/>
                <c:pt idx="0">
                  <c:v>Nitrous oxide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'Figures 1,4,6,7'!$X$4:$AG$4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'Figures 1,4,6,7'!$X$8:$AG$8</c:f>
              <c:numCache>
                <c:formatCode>#,##0</c:formatCode>
                <c:ptCount val="10"/>
                <c:pt idx="0">
                  <c:v>250912</c:v>
                </c:pt>
                <c:pt idx="1">
                  <c:v>185429</c:v>
                </c:pt>
                <c:pt idx="2">
                  <c:v>195109</c:v>
                </c:pt>
                <c:pt idx="3">
                  <c:v>161230</c:v>
                </c:pt>
                <c:pt idx="4">
                  <c:v>171467</c:v>
                </c:pt>
                <c:pt idx="5">
                  <c:v>160544</c:v>
                </c:pt>
                <c:pt idx="6">
                  <c:v>131144</c:v>
                </c:pt>
                <c:pt idx="7">
                  <c:v>96170</c:v>
                </c:pt>
                <c:pt idx="8">
                  <c:v>89846</c:v>
                </c:pt>
                <c:pt idx="9">
                  <c:v>96543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1-44CE-901A-EBA0D9EAA0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40064"/>
        <c:axId val="6618218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'Figures 1,4,6,7'!$W$5</c15:sqref>
                        </c15:formulaRef>
                      </c:ext>
                    </c:extLst>
                    <c:strCache>
                      <c:ptCount val="1"/>
                      <c:pt idx="0">
                        <c:v>Carbon dioxide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'Figures 1,4,6,7'!$X$5:$AG$5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26384456678</c:v>
                      </c:pt>
                      <c:pt idx="1">
                        <c:v>22544490949</c:v>
                      </c:pt>
                      <c:pt idx="2">
                        <c:v>22984923683</c:v>
                      </c:pt>
                      <c:pt idx="3">
                        <c:v>21166495017</c:v>
                      </c:pt>
                      <c:pt idx="4">
                        <c:v>19204496971</c:v>
                      </c:pt>
                      <c:pt idx="5">
                        <c:v>17368829321</c:v>
                      </c:pt>
                      <c:pt idx="6">
                        <c:v>12460891832</c:v>
                      </c:pt>
                      <c:pt idx="7">
                        <c:v>11529114447</c:v>
                      </c:pt>
                      <c:pt idx="8">
                        <c:v>11849079760</c:v>
                      </c:pt>
                      <c:pt idx="9">
                        <c:v>11293145941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C71-44CE-901A-EBA0D9EAA0D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1,4,6,7'!$W$7</c15:sqref>
                        </c15:formulaRef>
                      </c:ext>
                    </c:extLst>
                    <c:strCache>
                      <c:ptCount val="1"/>
                      <c:pt idx="0">
                        <c:v>Methane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1,4,6,7'!$X$7:$AG$7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47912442</c:v>
                      </c:pt>
                      <c:pt idx="1">
                        <c:v>48160452</c:v>
                      </c:pt>
                      <c:pt idx="2">
                        <c:v>47925218</c:v>
                      </c:pt>
                      <c:pt idx="3">
                        <c:v>47109802</c:v>
                      </c:pt>
                      <c:pt idx="4">
                        <c:v>42705884</c:v>
                      </c:pt>
                      <c:pt idx="5">
                        <c:v>38133819</c:v>
                      </c:pt>
                      <c:pt idx="6">
                        <c:v>34960168</c:v>
                      </c:pt>
                      <c:pt idx="7">
                        <c:v>32539814</c:v>
                      </c:pt>
                      <c:pt idx="8">
                        <c:v>27878368</c:v>
                      </c:pt>
                      <c:pt idx="9">
                        <c:v>26777357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C71-44CE-901A-EBA0D9EAA0D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1,4,6,7'!$W$9</c15:sqref>
                        </c15:formulaRef>
                      </c:ext>
                    </c:extLst>
                    <c:strCache>
                      <c:ptCount val="1"/>
                      <c:pt idx="0">
                        <c:v>Hydrofluorocarbons (HFCs)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1,4,6,7'!$X$9:$AG$9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1465</c:v>
                      </c:pt>
                      <c:pt idx="1">
                        <c:v>2145</c:v>
                      </c:pt>
                      <c:pt idx="2">
                        <c:v>2636</c:v>
                      </c:pt>
                      <c:pt idx="3">
                        <c:v>3780</c:v>
                      </c:pt>
                      <c:pt idx="4">
                        <c:v>1842</c:v>
                      </c:pt>
                      <c:pt idx="5">
                        <c:v>2489</c:v>
                      </c:pt>
                      <c:pt idx="6">
                        <c:v>1734</c:v>
                      </c:pt>
                      <c:pt idx="7">
                        <c:v>1048</c:v>
                      </c:pt>
                      <c:pt idx="8">
                        <c:v>3513</c:v>
                      </c:pt>
                      <c:pt idx="9">
                        <c:v>1263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C71-44CE-901A-EBA0D9EAA0D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1,4,6,7'!$W$10</c15:sqref>
                        </c15:formulaRef>
                      </c:ext>
                    </c:extLst>
                    <c:strCache>
                      <c:ptCount val="1"/>
                      <c:pt idx="0">
                        <c:v>Perfluorocarbons (PFCs)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1,4,6,7'!$X$10:$AG$10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1604</c:v>
                      </c:pt>
                      <c:pt idx="1">
                        <c:v>2861</c:v>
                      </c:pt>
                      <c:pt idx="2">
                        <c:v>3090</c:v>
                      </c:pt>
                      <c:pt idx="3">
                        <c:v>4287</c:v>
                      </c:pt>
                      <c:pt idx="4">
                        <c:v>8443</c:v>
                      </c:pt>
                      <c:pt idx="5">
                        <c:v>4130</c:v>
                      </c:pt>
                      <c:pt idx="6">
                        <c:v>4510</c:v>
                      </c:pt>
                      <c:pt idx="7">
                        <c:v>4355</c:v>
                      </c:pt>
                      <c:pt idx="8">
                        <c:v>4418</c:v>
                      </c:pt>
                      <c:pt idx="9">
                        <c:v>3945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C71-44CE-901A-EBA0D9EAA0D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1,4,6,7'!$W$11</c15:sqref>
                        </c15:formulaRef>
                      </c:ext>
                    </c:extLst>
                    <c:strCache>
                      <c:ptCount val="1"/>
                      <c:pt idx="0">
                        <c:v>Sulphur hexafluoride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1,4,6,7'!$X$11:$AG$11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207</c:v>
                      </c:pt>
                      <c:pt idx="1">
                        <c:v>284</c:v>
                      </c:pt>
                      <c:pt idx="2">
                        <c:v>304</c:v>
                      </c:pt>
                      <c:pt idx="3">
                        <c:v>241</c:v>
                      </c:pt>
                      <c:pt idx="4">
                        <c:v>178</c:v>
                      </c:pt>
                      <c:pt idx="5">
                        <c:v>77</c:v>
                      </c:pt>
                      <c:pt idx="6">
                        <c:v>128</c:v>
                      </c:pt>
                      <c:pt idx="7">
                        <c:v>134</c:v>
                      </c:pt>
                      <c:pt idx="8">
                        <c:v>107</c:v>
                      </c:pt>
                      <c:pt idx="9">
                        <c:v>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C71-44CE-901A-EBA0D9EAA0D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1,4,6,7'!$X$12:$AG$12</c15:sqref>
                        </c15:formulaRef>
                      </c:ext>
                    </c:extLst>
                    <c:numCache>
                      <c:formatCode>#,##0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C71-44CE-901A-EBA0D9EAA0D1}"/>
                  </c:ext>
                </c:extLst>
              </c15:ser>
            </c15:filteredBarSeries>
          </c:ext>
        </c:extLst>
      </c:barChart>
      <c:catAx>
        <c:axId val="50474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821888"/>
        <c:crosses val="autoZero"/>
        <c:auto val="1"/>
        <c:lblAlgn val="ctr"/>
        <c:lblOffset val="100"/>
        <c:noMultiLvlLbl val="0"/>
      </c:catAx>
      <c:valAx>
        <c:axId val="66182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74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Hydrofluorocarbons (HFCs)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'Figures 1,4,6,7'!$W$9</c:f>
              <c:strCache>
                <c:ptCount val="1"/>
                <c:pt idx="0">
                  <c:v>Hydrofluorocarbons (HFCs)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'Figures 1,4,6,7'!$X$4:$AG$4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'Figures 1,4,6,7'!$X$9:$AG$9</c:f>
              <c:numCache>
                <c:formatCode>#,##0</c:formatCode>
                <c:ptCount val="10"/>
                <c:pt idx="0">
                  <c:v>1465</c:v>
                </c:pt>
                <c:pt idx="1">
                  <c:v>2145</c:v>
                </c:pt>
                <c:pt idx="2">
                  <c:v>2636</c:v>
                </c:pt>
                <c:pt idx="3">
                  <c:v>3780</c:v>
                </c:pt>
                <c:pt idx="4">
                  <c:v>1842</c:v>
                </c:pt>
                <c:pt idx="5">
                  <c:v>2489</c:v>
                </c:pt>
                <c:pt idx="6">
                  <c:v>1734</c:v>
                </c:pt>
                <c:pt idx="7">
                  <c:v>1048</c:v>
                </c:pt>
                <c:pt idx="8">
                  <c:v>3513</c:v>
                </c:pt>
                <c:pt idx="9">
                  <c:v>1263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E-411A-9075-99DF1298C8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40064"/>
        <c:axId val="6618218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'Figures 1,4,6,7'!$W$5</c15:sqref>
                        </c15:formulaRef>
                      </c:ext>
                    </c:extLst>
                    <c:strCache>
                      <c:ptCount val="1"/>
                      <c:pt idx="0">
                        <c:v>Carbon dioxide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'Figures 1,4,6,7'!$X$5:$AG$5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26384456678</c:v>
                      </c:pt>
                      <c:pt idx="1">
                        <c:v>22544490949</c:v>
                      </c:pt>
                      <c:pt idx="2">
                        <c:v>22984923683</c:v>
                      </c:pt>
                      <c:pt idx="3">
                        <c:v>21166495017</c:v>
                      </c:pt>
                      <c:pt idx="4">
                        <c:v>19204496971</c:v>
                      </c:pt>
                      <c:pt idx="5">
                        <c:v>17368829321</c:v>
                      </c:pt>
                      <c:pt idx="6">
                        <c:v>12460891832</c:v>
                      </c:pt>
                      <c:pt idx="7">
                        <c:v>11529114447</c:v>
                      </c:pt>
                      <c:pt idx="8">
                        <c:v>11849079760</c:v>
                      </c:pt>
                      <c:pt idx="9">
                        <c:v>11293145941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496E-411A-9075-99DF1298C8E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1,4,6,7'!$W$7</c15:sqref>
                        </c15:formulaRef>
                      </c:ext>
                    </c:extLst>
                    <c:strCache>
                      <c:ptCount val="1"/>
                      <c:pt idx="0">
                        <c:v>Methane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1,4,6,7'!$X$7:$AG$7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47912442</c:v>
                      </c:pt>
                      <c:pt idx="1">
                        <c:v>48160452</c:v>
                      </c:pt>
                      <c:pt idx="2">
                        <c:v>47925218</c:v>
                      </c:pt>
                      <c:pt idx="3">
                        <c:v>47109802</c:v>
                      </c:pt>
                      <c:pt idx="4">
                        <c:v>42705884</c:v>
                      </c:pt>
                      <c:pt idx="5">
                        <c:v>38133819</c:v>
                      </c:pt>
                      <c:pt idx="6">
                        <c:v>34960168</c:v>
                      </c:pt>
                      <c:pt idx="7">
                        <c:v>32539814</c:v>
                      </c:pt>
                      <c:pt idx="8">
                        <c:v>27878368</c:v>
                      </c:pt>
                      <c:pt idx="9">
                        <c:v>26777357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96E-411A-9075-99DF1298C8E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1,4,6,7'!$W$8</c15:sqref>
                        </c15:formulaRef>
                      </c:ext>
                    </c:extLst>
                    <c:strCache>
                      <c:ptCount val="1"/>
                      <c:pt idx="0">
                        <c:v>Nitrous oxide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1,4,6,7'!$X$8:$AG$8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250912</c:v>
                      </c:pt>
                      <c:pt idx="1">
                        <c:v>185429</c:v>
                      </c:pt>
                      <c:pt idx="2">
                        <c:v>195109</c:v>
                      </c:pt>
                      <c:pt idx="3">
                        <c:v>161230</c:v>
                      </c:pt>
                      <c:pt idx="4">
                        <c:v>171467</c:v>
                      </c:pt>
                      <c:pt idx="5">
                        <c:v>160544</c:v>
                      </c:pt>
                      <c:pt idx="6">
                        <c:v>131144</c:v>
                      </c:pt>
                      <c:pt idx="7">
                        <c:v>96170</c:v>
                      </c:pt>
                      <c:pt idx="8">
                        <c:v>89846</c:v>
                      </c:pt>
                      <c:pt idx="9">
                        <c:v>96543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96E-411A-9075-99DF1298C8E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1,4,6,7'!$W$10</c15:sqref>
                        </c15:formulaRef>
                      </c:ext>
                    </c:extLst>
                    <c:strCache>
                      <c:ptCount val="1"/>
                      <c:pt idx="0">
                        <c:v>Perfluorocarbons (PFCs)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1,4,6,7'!$X$10:$AG$10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1604</c:v>
                      </c:pt>
                      <c:pt idx="1">
                        <c:v>2861</c:v>
                      </c:pt>
                      <c:pt idx="2">
                        <c:v>3090</c:v>
                      </c:pt>
                      <c:pt idx="3">
                        <c:v>4287</c:v>
                      </c:pt>
                      <c:pt idx="4">
                        <c:v>8443</c:v>
                      </c:pt>
                      <c:pt idx="5">
                        <c:v>4130</c:v>
                      </c:pt>
                      <c:pt idx="6">
                        <c:v>4510</c:v>
                      </c:pt>
                      <c:pt idx="7">
                        <c:v>4355</c:v>
                      </c:pt>
                      <c:pt idx="8">
                        <c:v>4418</c:v>
                      </c:pt>
                      <c:pt idx="9">
                        <c:v>3945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96E-411A-9075-99DF1298C8E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1,4,6,7'!$W$11</c15:sqref>
                        </c15:formulaRef>
                      </c:ext>
                    </c:extLst>
                    <c:strCache>
                      <c:ptCount val="1"/>
                      <c:pt idx="0">
                        <c:v>Sulphur hexafluoride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1,4,6,7'!$X$11:$AG$11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207</c:v>
                      </c:pt>
                      <c:pt idx="1">
                        <c:v>284</c:v>
                      </c:pt>
                      <c:pt idx="2">
                        <c:v>304</c:v>
                      </c:pt>
                      <c:pt idx="3">
                        <c:v>241</c:v>
                      </c:pt>
                      <c:pt idx="4">
                        <c:v>178</c:v>
                      </c:pt>
                      <c:pt idx="5">
                        <c:v>77</c:v>
                      </c:pt>
                      <c:pt idx="6">
                        <c:v>128</c:v>
                      </c:pt>
                      <c:pt idx="7">
                        <c:v>134</c:v>
                      </c:pt>
                      <c:pt idx="8">
                        <c:v>107</c:v>
                      </c:pt>
                      <c:pt idx="9">
                        <c:v>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96E-411A-9075-99DF1298C8E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1,4,6,7'!$X$12:$AG$12</c15:sqref>
                        </c15:formulaRef>
                      </c:ext>
                    </c:extLst>
                    <c:numCache>
                      <c:formatCode>#,##0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96E-411A-9075-99DF1298C8EA}"/>
                  </c:ext>
                </c:extLst>
              </c15:ser>
            </c15:filteredBarSeries>
          </c:ext>
        </c:extLst>
      </c:barChart>
      <c:catAx>
        <c:axId val="50474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821888"/>
        <c:crosses val="autoZero"/>
        <c:auto val="1"/>
        <c:lblAlgn val="ctr"/>
        <c:lblOffset val="100"/>
        <c:noMultiLvlLbl val="0"/>
      </c:catAx>
      <c:valAx>
        <c:axId val="66182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74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Perfluorocarbons (PFCs)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'Figures 1,4,6,7'!$W$10</c:f>
              <c:strCache>
                <c:ptCount val="1"/>
                <c:pt idx="0">
                  <c:v>Perfluorocarbons (PFCs)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'Figures 1,4,6,7'!$X$4:$AG$4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'Figures 1,4,6,7'!$X$10:$AG$10</c:f>
              <c:numCache>
                <c:formatCode>#,##0</c:formatCode>
                <c:ptCount val="10"/>
                <c:pt idx="0">
                  <c:v>1604</c:v>
                </c:pt>
                <c:pt idx="1">
                  <c:v>2861</c:v>
                </c:pt>
                <c:pt idx="2">
                  <c:v>3090</c:v>
                </c:pt>
                <c:pt idx="3">
                  <c:v>4287</c:v>
                </c:pt>
                <c:pt idx="4">
                  <c:v>8443</c:v>
                </c:pt>
                <c:pt idx="5">
                  <c:v>4130</c:v>
                </c:pt>
                <c:pt idx="6">
                  <c:v>4510</c:v>
                </c:pt>
                <c:pt idx="7">
                  <c:v>4355</c:v>
                </c:pt>
                <c:pt idx="8">
                  <c:v>4418</c:v>
                </c:pt>
                <c:pt idx="9">
                  <c:v>3945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29-4B5B-BD55-D02E124B4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40064"/>
        <c:axId val="6618218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'Figures 1,4,6,7'!$W$5</c15:sqref>
                        </c15:formulaRef>
                      </c:ext>
                    </c:extLst>
                    <c:strCache>
                      <c:ptCount val="1"/>
                      <c:pt idx="0">
                        <c:v>Carbon dioxide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'Figures 1,4,6,7'!$X$5:$AG$5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26384456678</c:v>
                      </c:pt>
                      <c:pt idx="1">
                        <c:v>22544490949</c:v>
                      </c:pt>
                      <c:pt idx="2">
                        <c:v>22984923683</c:v>
                      </c:pt>
                      <c:pt idx="3">
                        <c:v>21166495017</c:v>
                      </c:pt>
                      <c:pt idx="4">
                        <c:v>19204496971</c:v>
                      </c:pt>
                      <c:pt idx="5">
                        <c:v>17368829321</c:v>
                      </c:pt>
                      <c:pt idx="6">
                        <c:v>12460891832</c:v>
                      </c:pt>
                      <c:pt idx="7">
                        <c:v>11529114447</c:v>
                      </c:pt>
                      <c:pt idx="8">
                        <c:v>11849079760</c:v>
                      </c:pt>
                      <c:pt idx="9">
                        <c:v>11293145941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A29-4B5B-BD55-D02E124B455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1,4,6,7'!$W$7</c15:sqref>
                        </c15:formulaRef>
                      </c:ext>
                    </c:extLst>
                    <c:strCache>
                      <c:ptCount val="1"/>
                      <c:pt idx="0">
                        <c:v>Methane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1,4,6,7'!$X$7:$AG$7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47912442</c:v>
                      </c:pt>
                      <c:pt idx="1">
                        <c:v>48160452</c:v>
                      </c:pt>
                      <c:pt idx="2">
                        <c:v>47925218</c:v>
                      </c:pt>
                      <c:pt idx="3">
                        <c:v>47109802</c:v>
                      </c:pt>
                      <c:pt idx="4">
                        <c:v>42705884</c:v>
                      </c:pt>
                      <c:pt idx="5">
                        <c:v>38133819</c:v>
                      </c:pt>
                      <c:pt idx="6">
                        <c:v>34960168</c:v>
                      </c:pt>
                      <c:pt idx="7">
                        <c:v>32539814</c:v>
                      </c:pt>
                      <c:pt idx="8">
                        <c:v>27878368</c:v>
                      </c:pt>
                      <c:pt idx="9">
                        <c:v>26777357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A29-4B5B-BD55-D02E124B455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1,4,6,7'!$W$8</c15:sqref>
                        </c15:formulaRef>
                      </c:ext>
                    </c:extLst>
                    <c:strCache>
                      <c:ptCount val="1"/>
                      <c:pt idx="0">
                        <c:v>Nitrous oxide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1,4,6,7'!$X$8:$AG$8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250912</c:v>
                      </c:pt>
                      <c:pt idx="1">
                        <c:v>185429</c:v>
                      </c:pt>
                      <c:pt idx="2">
                        <c:v>195109</c:v>
                      </c:pt>
                      <c:pt idx="3">
                        <c:v>161230</c:v>
                      </c:pt>
                      <c:pt idx="4">
                        <c:v>171467</c:v>
                      </c:pt>
                      <c:pt idx="5">
                        <c:v>160544</c:v>
                      </c:pt>
                      <c:pt idx="6">
                        <c:v>131144</c:v>
                      </c:pt>
                      <c:pt idx="7">
                        <c:v>96170</c:v>
                      </c:pt>
                      <c:pt idx="8">
                        <c:v>89846</c:v>
                      </c:pt>
                      <c:pt idx="9">
                        <c:v>96543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A29-4B5B-BD55-D02E124B455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1,4,6,7'!$W$9</c15:sqref>
                        </c15:formulaRef>
                      </c:ext>
                    </c:extLst>
                    <c:strCache>
                      <c:ptCount val="1"/>
                      <c:pt idx="0">
                        <c:v>Hydrofluorocarbons (HFCs)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1,4,6,7'!$X$9:$AG$9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1465</c:v>
                      </c:pt>
                      <c:pt idx="1">
                        <c:v>2145</c:v>
                      </c:pt>
                      <c:pt idx="2">
                        <c:v>2636</c:v>
                      </c:pt>
                      <c:pt idx="3">
                        <c:v>3780</c:v>
                      </c:pt>
                      <c:pt idx="4">
                        <c:v>1842</c:v>
                      </c:pt>
                      <c:pt idx="5">
                        <c:v>2489</c:v>
                      </c:pt>
                      <c:pt idx="6">
                        <c:v>1734</c:v>
                      </c:pt>
                      <c:pt idx="7">
                        <c:v>1048</c:v>
                      </c:pt>
                      <c:pt idx="8">
                        <c:v>3513</c:v>
                      </c:pt>
                      <c:pt idx="9">
                        <c:v>1263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A29-4B5B-BD55-D02E124B455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1,4,6,7'!$W$11</c15:sqref>
                        </c15:formulaRef>
                      </c:ext>
                    </c:extLst>
                    <c:strCache>
                      <c:ptCount val="1"/>
                      <c:pt idx="0">
                        <c:v>Sulphur hexafluoride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1,4,6,7'!$X$11:$AG$11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207</c:v>
                      </c:pt>
                      <c:pt idx="1">
                        <c:v>284</c:v>
                      </c:pt>
                      <c:pt idx="2">
                        <c:v>304</c:v>
                      </c:pt>
                      <c:pt idx="3">
                        <c:v>241</c:v>
                      </c:pt>
                      <c:pt idx="4">
                        <c:v>178</c:v>
                      </c:pt>
                      <c:pt idx="5">
                        <c:v>77</c:v>
                      </c:pt>
                      <c:pt idx="6">
                        <c:v>128</c:v>
                      </c:pt>
                      <c:pt idx="7">
                        <c:v>134</c:v>
                      </c:pt>
                      <c:pt idx="8">
                        <c:v>107</c:v>
                      </c:pt>
                      <c:pt idx="9">
                        <c:v>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A29-4B5B-BD55-D02E124B455C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1,4,6,7'!$X$12:$AG$12</c15:sqref>
                        </c15:formulaRef>
                      </c:ext>
                    </c:extLst>
                    <c:numCache>
                      <c:formatCode>#,##0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A29-4B5B-BD55-D02E124B455C}"/>
                  </c:ext>
                </c:extLst>
              </c15:ser>
            </c15:filteredBarSeries>
          </c:ext>
        </c:extLst>
      </c:barChart>
      <c:catAx>
        <c:axId val="50474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821888"/>
        <c:crosses val="autoZero"/>
        <c:auto val="1"/>
        <c:lblAlgn val="ctr"/>
        <c:lblOffset val="100"/>
        <c:noMultiLvlLbl val="0"/>
      </c:catAx>
      <c:valAx>
        <c:axId val="66182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74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Sulphur hexafluoride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'Figures 1,4,6,7'!$W$11</c:f>
              <c:strCache>
                <c:ptCount val="1"/>
                <c:pt idx="0">
                  <c:v>Sulphur hexafluoride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'Figures 1,4,6,7'!$X$4:$AG$4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'Figures 1,4,6,7'!$X$11:$AG$11</c:f>
              <c:numCache>
                <c:formatCode>General</c:formatCode>
                <c:ptCount val="10"/>
                <c:pt idx="0">
                  <c:v>207</c:v>
                </c:pt>
                <c:pt idx="1">
                  <c:v>284</c:v>
                </c:pt>
                <c:pt idx="2">
                  <c:v>304</c:v>
                </c:pt>
                <c:pt idx="3">
                  <c:v>241</c:v>
                </c:pt>
                <c:pt idx="4">
                  <c:v>178</c:v>
                </c:pt>
                <c:pt idx="5">
                  <c:v>77</c:v>
                </c:pt>
                <c:pt idx="6">
                  <c:v>128</c:v>
                </c:pt>
                <c:pt idx="7">
                  <c:v>134</c:v>
                </c:pt>
                <c:pt idx="8">
                  <c:v>107</c:v>
                </c:pt>
                <c:pt idx="9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4-4CC2-B4AE-E56B23128A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740064"/>
        <c:axId val="6618218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'Figures 1,4,6,7'!$W$5</c15:sqref>
                        </c15:formulaRef>
                      </c:ext>
                    </c:extLst>
                    <c:strCache>
                      <c:ptCount val="1"/>
                      <c:pt idx="0">
                        <c:v>Carbon dioxide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'Figures 1,4,6,7'!$X$5:$AG$5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26384456678</c:v>
                      </c:pt>
                      <c:pt idx="1">
                        <c:v>22544490949</c:v>
                      </c:pt>
                      <c:pt idx="2">
                        <c:v>22984923683</c:v>
                      </c:pt>
                      <c:pt idx="3">
                        <c:v>21166495017</c:v>
                      </c:pt>
                      <c:pt idx="4">
                        <c:v>19204496971</c:v>
                      </c:pt>
                      <c:pt idx="5">
                        <c:v>17368829321</c:v>
                      </c:pt>
                      <c:pt idx="6">
                        <c:v>12460891832</c:v>
                      </c:pt>
                      <c:pt idx="7">
                        <c:v>11529114447</c:v>
                      </c:pt>
                      <c:pt idx="8">
                        <c:v>11849079760</c:v>
                      </c:pt>
                      <c:pt idx="9">
                        <c:v>11293145941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A94-4CC2-B4AE-E56B23128A7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1,4,6,7'!$W$7</c15:sqref>
                        </c15:formulaRef>
                      </c:ext>
                    </c:extLst>
                    <c:strCache>
                      <c:ptCount val="1"/>
                      <c:pt idx="0">
                        <c:v>Methane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1,4,6,7'!$X$7:$AG$7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47912442</c:v>
                      </c:pt>
                      <c:pt idx="1">
                        <c:v>48160452</c:v>
                      </c:pt>
                      <c:pt idx="2">
                        <c:v>47925218</c:v>
                      </c:pt>
                      <c:pt idx="3">
                        <c:v>47109802</c:v>
                      </c:pt>
                      <c:pt idx="4">
                        <c:v>42705884</c:v>
                      </c:pt>
                      <c:pt idx="5">
                        <c:v>38133819</c:v>
                      </c:pt>
                      <c:pt idx="6">
                        <c:v>34960168</c:v>
                      </c:pt>
                      <c:pt idx="7">
                        <c:v>32539814</c:v>
                      </c:pt>
                      <c:pt idx="8">
                        <c:v>27878368</c:v>
                      </c:pt>
                      <c:pt idx="9">
                        <c:v>26777357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A94-4CC2-B4AE-E56B23128A7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1,4,6,7'!$W$8</c15:sqref>
                        </c15:formulaRef>
                      </c:ext>
                    </c:extLst>
                    <c:strCache>
                      <c:ptCount val="1"/>
                      <c:pt idx="0">
                        <c:v>Nitrous oxide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1,4,6,7'!$X$8:$AG$8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250912</c:v>
                      </c:pt>
                      <c:pt idx="1">
                        <c:v>185429</c:v>
                      </c:pt>
                      <c:pt idx="2">
                        <c:v>195109</c:v>
                      </c:pt>
                      <c:pt idx="3">
                        <c:v>161230</c:v>
                      </c:pt>
                      <c:pt idx="4">
                        <c:v>171467</c:v>
                      </c:pt>
                      <c:pt idx="5">
                        <c:v>160544</c:v>
                      </c:pt>
                      <c:pt idx="6">
                        <c:v>131144</c:v>
                      </c:pt>
                      <c:pt idx="7">
                        <c:v>96170</c:v>
                      </c:pt>
                      <c:pt idx="8">
                        <c:v>89846</c:v>
                      </c:pt>
                      <c:pt idx="9">
                        <c:v>96543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A94-4CC2-B4AE-E56B23128A7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1,4,6,7'!$W$9</c15:sqref>
                        </c15:formulaRef>
                      </c:ext>
                    </c:extLst>
                    <c:strCache>
                      <c:ptCount val="1"/>
                      <c:pt idx="0">
                        <c:v>Hydrofluorocarbons (HFCs)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1,4,6,7'!$X$9:$AG$9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1465</c:v>
                      </c:pt>
                      <c:pt idx="1">
                        <c:v>2145</c:v>
                      </c:pt>
                      <c:pt idx="2">
                        <c:v>2636</c:v>
                      </c:pt>
                      <c:pt idx="3">
                        <c:v>3780</c:v>
                      </c:pt>
                      <c:pt idx="4">
                        <c:v>1842</c:v>
                      </c:pt>
                      <c:pt idx="5">
                        <c:v>2489</c:v>
                      </c:pt>
                      <c:pt idx="6">
                        <c:v>1734</c:v>
                      </c:pt>
                      <c:pt idx="7">
                        <c:v>1048</c:v>
                      </c:pt>
                      <c:pt idx="8">
                        <c:v>3513</c:v>
                      </c:pt>
                      <c:pt idx="9">
                        <c:v>1263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A94-4CC2-B4AE-E56B23128A7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1,4,6,7'!$W$10</c15:sqref>
                        </c15:formulaRef>
                      </c:ext>
                    </c:extLst>
                    <c:strCache>
                      <c:ptCount val="1"/>
                      <c:pt idx="0">
                        <c:v>Perfluorocarbons (PFCs)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1,4,6,7'!$X$10:$AG$10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1604</c:v>
                      </c:pt>
                      <c:pt idx="1">
                        <c:v>2861</c:v>
                      </c:pt>
                      <c:pt idx="2">
                        <c:v>3090</c:v>
                      </c:pt>
                      <c:pt idx="3">
                        <c:v>4287</c:v>
                      </c:pt>
                      <c:pt idx="4">
                        <c:v>8443</c:v>
                      </c:pt>
                      <c:pt idx="5">
                        <c:v>4130</c:v>
                      </c:pt>
                      <c:pt idx="6">
                        <c:v>4510</c:v>
                      </c:pt>
                      <c:pt idx="7">
                        <c:v>4355</c:v>
                      </c:pt>
                      <c:pt idx="8">
                        <c:v>4418</c:v>
                      </c:pt>
                      <c:pt idx="9">
                        <c:v>3945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A94-4CC2-B4AE-E56B23128A7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1,4,6,7'!$X$12:$AG$12</c15:sqref>
                        </c15:formulaRef>
                      </c:ext>
                    </c:extLst>
                    <c:numCache>
                      <c:formatCode>#,##0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A94-4CC2-B4AE-E56B23128A7F}"/>
                  </c:ext>
                </c:extLst>
              </c15:ser>
            </c15:filteredBarSeries>
          </c:ext>
        </c:extLst>
      </c:barChart>
      <c:catAx>
        <c:axId val="50474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821888"/>
        <c:crosses val="autoZero"/>
        <c:auto val="1"/>
        <c:lblAlgn val="ctr"/>
        <c:lblOffset val="100"/>
        <c:noMultiLvlLbl val="0"/>
      </c:catAx>
      <c:valAx>
        <c:axId val="66182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74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F-gases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3"/>
          <c:order val="3"/>
          <c:tx>
            <c:strRef>
              <c:f>'Figures 1,4,6,7'!$W$9</c:f>
              <c:strCache>
                <c:ptCount val="1"/>
                <c:pt idx="0">
                  <c:v>Hydrofluorocarbons (HFCs)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'Figures 1,4,6,7'!$X$4:$AG$4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'Figures 1,4,6,7'!$X$9:$AG$9</c:f>
              <c:numCache>
                <c:formatCode>#,##0</c:formatCode>
                <c:ptCount val="10"/>
                <c:pt idx="0">
                  <c:v>1465</c:v>
                </c:pt>
                <c:pt idx="1">
                  <c:v>2145</c:v>
                </c:pt>
                <c:pt idx="2">
                  <c:v>2636</c:v>
                </c:pt>
                <c:pt idx="3">
                  <c:v>3780</c:v>
                </c:pt>
                <c:pt idx="4">
                  <c:v>1842</c:v>
                </c:pt>
                <c:pt idx="5">
                  <c:v>2489</c:v>
                </c:pt>
                <c:pt idx="6">
                  <c:v>1734</c:v>
                </c:pt>
                <c:pt idx="7">
                  <c:v>1048</c:v>
                </c:pt>
                <c:pt idx="8">
                  <c:v>3513</c:v>
                </c:pt>
                <c:pt idx="9">
                  <c:v>1263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E7-43E0-A872-097C8CFDC784}"/>
            </c:ext>
          </c:extLst>
        </c:ser>
        <c:ser>
          <c:idx val="4"/>
          <c:order val="4"/>
          <c:tx>
            <c:strRef>
              <c:f>'Figures 1,4,6,7'!$W$10</c:f>
              <c:strCache>
                <c:ptCount val="1"/>
                <c:pt idx="0">
                  <c:v>Perfluorocarbons (PFCs)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'Figures 1,4,6,7'!$X$4:$AG$4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'Figures 1,4,6,7'!$X$10:$AG$10</c:f>
              <c:numCache>
                <c:formatCode>#,##0</c:formatCode>
                <c:ptCount val="10"/>
                <c:pt idx="0">
                  <c:v>1604</c:v>
                </c:pt>
                <c:pt idx="1">
                  <c:v>2861</c:v>
                </c:pt>
                <c:pt idx="2">
                  <c:v>3090</c:v>
                </c:pt>
                <c:pt idx="3">
                  <c:v>4287</c:v>
                </c:pt>
                <c:pt idx="4">
                  <c:v>8443</c:v>
                </c:pt>
                <c:pt idx="5">
                  <c:v>4130</c:v>
                </c:pt>
                <c:pt idx="6">
                  <c:v>4510</c:v>
                </c:pt>
                <c:pt idx="7">
                  <c:v>4355</c:v>
                </c:pt>
                <c:pt idx="8">
                  <c:v>4418</c:v>
                </c:pt>
                <c:pt idx="9">
                  <c:v>3945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2E7-43E0-A872-097C8CFDC784}"/>
            </c:ext>
          </c:extLst>
        </c:ser>
        <c:ser>
          <c:idx val="5"/>
          <c:order val="5"/>
          <c:tx>
            <c:strRef>
              <c:f>'Figures 1,4,6,7'!$W$11</c:f>
              <c:strCache>
                <c:ptCount val="1"/>
                <c:pt idx="0">
                  <c:v>Sulphur hexafluoride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'Figures 1,4,6,7'!$X$4:$AG$4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'Figures 1,4,6,7'!$X$11:$AG$11</c:f>
              <c:numCache>
                <c:formatCode>General</c:formatCode>
                <c:ptCount val="10"/>
                <c:pt idx="0">
                  <c:v>207</c:v>
                </c:pt>
                <c:pt idx="1">
                  <c:v>284</c:v>
                </c:pt>
                <c:pt idx="2">
                  <c:v>304</c:v>
                </c:pt>
                <c:pt idx="3">
                  <c:v>241</c:v>
                </c:pt>
                <c:pt idx="4">
                  <c:v>178</c:v>
                </c:pt>
                <c:pt idx="5">
                  <c:v>77</c:v>
                </c:pt>
                <c:pt idx="6">
                  <c:v>128</c:v>
                </c:pt>
                <c:pt idx="7">
                  <c:v>134</c:v>
                </c:pt>
                <c:pt idx="8">
                  <c:v>107</c:v>
                </c:pt>
                <c:pt idx="9">
                  <c:v>221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2E7-43E0-A872-097C8CFDC7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504740064"/>
        <c:axId val="6618218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'Figures 1,4,6,7'!$W$5</c15:sqref>
                        </c15:formulaRef>
                      </c:ext>
                    </c:extLst>
                    <c:strCache>
                      <c:ptCount val="1"/>
                      <c:pt idx="0">
                        <c:v>Carbon dioxide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'Figures 1,4,6,7'!$X$5:$AG$5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26384456678</c:v>
                      </c:pt>
                      <c:pt idx="1">
                        <c:v>22544490949</c:v>
                      </c:pt>
                      <c:pt idx="2">
                        <c:v>22984923683</c:v>
                      </c:pt>
                      <c:pt idx="3">
                        <c:v>21166495017</c:v>
                      </c:pt>
                      <c:pt idx="4">
                        <c:v>19204496971</c:v>
                      </c:pt>
                      <c:pt idx="5">
                        <c:v>17368829321</c:v>
                      </c:pt>
                      <c:pt idx="6">
                        <c:v>12460891832</c:v>
                      </c:pt>
                      <c:pt idx="7">
                        <c:v>11529114447</c:v>
                      </c:pt>
                      <c:pt idx="8">
                        <c:v>11849079760</c:v>
                      </c:pt>
                      <c:pt idx="9">
                        <c:v>11293145941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2E7-43E0-A872-097C8CFDC78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1,4,6,7'!$W$7</c15:sqref>
                        </c15:formulaRef>
                      </c:ext>
                    </c:extLst>
                    <c:strCache>
                      <c:ptCount val="1"/>
                      <c:pt idx="0">
                        <c:v>Methane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1,4,6,7'!$X$7:$AG$7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47912442</c:v>
                      </c:pt>
                      <c:pt idx="1">
                        <c:v>48160452</c:v>
                      </c:pt>
                      <c:pt idx="2">
                        <c:v>47925218</c:v>
                      </c:pt>
                      <c:pt idx="3">
                        <c:v>47109802</c:v>
                      </c:pt>
                      <c:pt idx="4">
                        <c:v>42705884</c:v>
                      </c:pt>
                      <c:pt idx="5">
                        <c:v>38133819</c:v>
                      </c:pt>
                      <c:pt idx="6">
                        <c:v>34960168</c:v>
                      </c:pt>
                      <c:pt idx="7">
                        <c:v>32539814</c:v>
                      </c:pt>
                      <c:pt idx="8">
                        <c:v>27878368</c:v>
                      </c:pt>
                      <c:pt idx="9">
                        <c:v>26777357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2E7-43E0-A872-097C8CFDC7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1,4,6,7'!$W$8</c15:sqref>
                        </c15:formulaRef>
                      </c:ext>
                    </c:extLst>
                    <c:strCache>
                      <c:ptCount val="1"/>
                      <c:pt idx="0">
                        <c:v>Nitrous oxide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1,4,6,7'!$X$8:$AG$8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250912</c:v>
                      </c:pt>
                      <c:pt idx="1">
                        <c:v>185429</c:v>
                      </c:pt>
                      <c:pt idx="2">
                        <c:v>195109</c:v>
                      </c:pt>
                      <c:pt idx="3">
                        <c:v>161230</c:v>
                      </c:pt>
                      <c:pt idx="4">
                        <c:v>171467</c:v>
                      </c:pt>
                      <c:pt idx="5">
                        <c:v>160544</c:v>
                      </c:pt>
                      <c:pt idx="6">
                        <c:v>131144</c:v>
                      </c:pt>
                      <c:pt idx="7">
                        <c:v>96170</c:v>
                      </c:pt>
                      <c:pt idx="8">
                        <c:v>89846</c:v>
                      </c:pt>
                      <c:pt idx="9">
                        <c:v>96543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2E7-43E0-A872-097C8CFDC78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1,4,6,7'!$W$12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1,4,6,7'!$X$4:$AG$4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1,4,6,7'!$X$12:$AG$12</c15:sqref>
                        </c15:formulaRef>
                      </c:ext>
                    </c:extLst>
                    <c:numCache>
                      <c:formatCode>#,##0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2E7-43E0-A872-097C8CFDC784}"/>
                  </c:ext>
                </c:extLst>
              </c15:ser>
            </c15:filteredBarSeries>
          </c:ext>
        </c:extLst>
      </c:barChart>
      <c:catAx>
        <c:axId val="50474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821888"/>
        <c:crosses val="autoZero"/>
        <c:auto val="1"/>
        <c:lblAlgn val="ctr"/>
        <c:lblOffset val="100"/>
        <c:noMultiLvlLbl val="0"/>
      </c:catAx>
      <c:valAx>
        <c:axId val="66182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74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2 &amp; 3'!$B$4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 &amp; 3'!$A$5:$A$13</c:f>
              <c:strCache>
                <c:ptCount val="9"/>
                <c:pt idx="0">
                  <c:v>1 - Energy sector</c:v>
                </c:pt>
                <c:pt idx="1">
                  <c:v>2 - Production and processing of metals</c:v>
                </c:pt>
                <c:pt idx="2">
                  <c:v>3 - Mineral industry</c:v>
                </c:pt>
                <c:pt idx="3">
                  <c:v>4 - Chemical industry</c:v>
                </c:pt>
                <c:pt idx="4">
                  <c:v>5 - Waste and waste-water management</c:v>
                </c:pt>
                <c:pt idx="5">
                  <c:v>6 - Paper and wood production and processing</c:v>
                </c:pt>
                <c:pt idx="6">
                  <c:v>7 - Intensive livestock production and aquaculture</c:v>
                </c:pt>
                <c:pt idx="7">
                  <c:v>8 - Animal and vegetable products from the food and beverage sector</c:v>
                </c:pt>
                <c:pt idx="8">
                  <c:v>9 - Other activities</c:v>
                </c:pt>
              </c:strCache>
            </c:strRef>
          </c:cat>
          <c:val>
            <c:numRef>
              <c:f>'Fig 2 &amp; 3'!$B$5:$B$13</c:f>
              <c:numCache>
                <c:formatCode>#,##0</c:formatCode>
                <c:ptCount val="9"/>
                <c:pt idx="0">
                  <c:v>22546.439241</c:v>
                </c:pt>
                <c:pt idx="1">
                  <c:v>124.719655</c:v>
                </c:pt>
                <c:pt idx="2">
                  <c:v>778.87437599999998</c:v>
                </c:pt>
                <c:pt idx="3">
                  <c:v>352.71143999999998</c:v>
                </c:pt>
                <c:pt idx="4">
                  <c:v>1187.1997960000001</c:v>
                </c:pt>
                <c:pt idx="5">
                  <c:v>1030.720675</c:v>
                </c:pt>
                <c:pt idx="6">
                  <c:v>0</c:v>
                </c:pt>
                <c:pt idx="7">
                  <c:v>330.83997499999998</c:v>
                </c:pt>
                <c:pt idx="8">
                  <c:v>11.985519999999999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C-482A-A42F-99AFEBBFC8D5}"/>
            </c:ext>
          </c:extLst>
        </c:ser>
        <c:ser>
          <c:idx val="1"/>
          <c:order val="1"/>
          <c:tx>
            <c:strRef>
              <c:f>'Fig 2 &amp; 3'!$C$4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 &amp; 3'!$A$5:$A$13</c:f>
              <c:strCache>
                <c:ptCount val="9"/>
                <c:pt idx="0">
                  <c:v>1 - Energy sector</c:v>
                </c:pt>
                <c:pt idx="1">
                  <c:v>2 - Production and processing of metals</c:v>
                </c:pt>
                <c:pt idx="2">
                  <c:v>3 - Mineral industry</c:v>
                </c:pt>
                <c:pt idx="3">
                  <c:v>4 - Chemical industry</c:v>
                </c:pt>
                <c:pt idx="4">
                  <c:v>5 - Waste and waste-water management</c:v>
                </c:pt>
                <c:pt idx="5">
                  <c:v>6 - Paper and wood production and processing</c:v>
                </c:pt>
                <c:pt idx="6">
                  <c:v>7 - Intensive livestock production and aquaculture</c:v>
                </c:pt>
                <c:pt idx="7">
                  <c:v>8 - Animal and vegetable products from the food and beverage sector</c:v>
                </c:pt>
                <c:pt idx="8">
                  <c:v>9 - Other activities</c:v>
                </c:pt>
              </c:strCache>
            </c:strRef>
          </c:cat>
          <c:val>
            <c:numRef>
              <c:f>'Fig 2 &amp; 3'!$C$5:$C$13</c:f>
              <c:numCache>
                <c:formatCode>#,##0</c:formatCode>
                <c:ptCount val="9"/>
                <c:pt idx="0">
                  <c:v>6594.0754790000001</c:v>
                </c:pt>
                <c:pt idx="1">
                  <c:v>78.402134000000004</c:v>
                </c:pt>
                <c:pt idx="2">
                  <c:v>827.41188099999999</c:v>
                </c:pt>
                <c:pt idx="3">
                  <c:v>720.05638999999996</c:v>
                </c:pt>
                <c:pt idx="4">
                  <c:v>2094.4566960000002</c:v>
                </c:pt>
                <c:pt idx="5">
                  <c:v>673.43235700000002</c:v>
                </c:pt>
                <c:pt idx="6">
                  <c:v>0</c:v>
                </c:pt>
                <c:pt idx="7">
                  <c:v>293.86807700000003</c:v>
                </c:pt>
                <c:pt idx="8">
                  <c:v>11.442926999999999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9C-482A-A42F-99AFEBBFC8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4536216"/>
        <c:axId val="484545072"/>
      </c:barChart>
      <c:catAx>
        <c:axId val="484536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545072"/>
        <c:crosses val="autoZero"/>
        <c:auto val="1"/>
        <c:lblAlgn val="ctr"/>
        <c:lblOffset val="100"/>
        <c:noMultiLvlLbl val="0"/>
      </c:catAx>
      <c:valAx>
        <c:axId val="48454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536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 2 &amp; 3'!$A$27</c:f>
              <c:strCache>
                <c:ptCount val="1"/>
                <c:pt idx="0">
                  <c:v>1 - Energy sector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 2 &amp; 3'!$B$26:$C$26</c:f>
              <c:numCache>
                <c:formatCode>General</c:formatCode>
                <c:ptCount val="2"/>
                <c:pt idx="0">
                  <c:v>2010</c:v>
                </c:pt>
                <c:pt idx="1">
                  <c:v>2019</c:v>
                </c:pt>
              </c:numCache>
            </c:numRef>
          </c:cat>
          <c:val>
            <c:numRef>
              <c:f>'Fig 2 &amp; 3'!$B$27:$C$27</c:f>
              <c:numCache>
                <c:formatCode>0.0%</c:formatCode>
                <c:ptCount val="2"/>
                <c:pt idx="0">
                  <c:v>0.85521449023496421</c:v>
                </c:pt>
                <c:pt idx="1">
                  <c:v>0.58390066979122901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9-4E76-B85E-B94C4237F50D}"/>
            </c:ext>
          </c:extLst>
        </c:ser>
        <c:ser>
          <c:idx val="1"/>
          <c:order val="1"/>
          <c:tx>
            <c:strRef>
              <c:f>'Fig 2 &amp; 3'!$A$28</c:f>
              <c:strCache>
                <c:ptCount val="1"/>
                <c:pt idx="0">
                  <c:v>2 - Production and processing of metals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 2 &amp; 3'!$B$26:$C$26</c:f>
              <c:numCache>
                <c:formatCode>General</c:formatCode>
                <c:ptCount val="2"/>
                <c:pt idx="0">
                  <c:v>2010</c:v>
                </c:pt>
                <c:pt idx="1">
                  <c:v>2019</c:v>
                </c:pt>
              </c:numCache>
            </c:numRef>
          </c:cat>
          <c:val>
            <c:numRef>
              <c:f>'Fig 2 &amp; 3'!$B$28:$C$28</c:f>
              <c:numCache>
                <c:formatCode>0.0%</c:formatCode>
                <c:ptCount val="2"/>
                <c:pt idx="0">
                  <c:v>4.7307716767596708E-3</c:v>
                </c:pt>
                <c:pt idx="1">
                  <c:v>6.9424529187530849E-3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9-4E76-B85E-B94C4237F50D}"/>
            </c:ext>
          </c:extLst>
        </c:ser>
        <c:ser>
          <c:idx val="2"/>
          <c:order val="2"/>
          <c:tx>
            <c:strRef>
              <c:f>'Fig 2 &amp; 3'!$A$29</c:f>
              <c:strCache>
                <c:ptCount val="1"/>
                <c:pt idx="0">
                  <c:v>3 - Mineral industry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 2 &amp; 3'!$B$26:$C$26</c:f>
              <c:numCache>
                <c:formatCode>General</c:formatCode>
                <c:ptCount val="2"/>
                <c:pt idx="0">
                  <c:v>2010</c:v>
                </c:pt>
                <c:pt idx="1">
                  <c:v>2019</c:v>
                </c:pt>
              </c:numCache>
            </c:numRef>
          </c:cat>
          <c:val>
            <c:numRef>
              <c:f>'Fig 2 &amp; 3'!$B$29:$C$29</c:f>
              <c:numCache>
                <c:formatCode>0.0%</c:formatCode>
                <c:ptCount val="2"/>
                <c:pt idx="0">
                  <c:v>2.9543674072339779E-2</c:v>
                </c:pt>
                <c:pt idx="1">
                  <c:v>7.3266730574698763E-2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E9-4E76-B85E-B94C4237F50D}"/>
            </c:ext>
          </c:extLst>
        </c:ser>
        <c:ser>
          <c:idx val="3"/>
          <c:order val="3"/>
          <c:tx>
            <c:strRef>
              <c:f>'Fig 2 &amp; 3'!$A$30</c:f>
              <c:strCache>
                <c:ptCount val="1"/>
                <c:pt idx="0">
                  <c:v>4 - Chemical industry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 2 &amp; 3'!$B$26:$C$26</c:f>
              <c:numCache>
                <c:formatCode>General</c:formatCode>
                <c:ptCount val="2"/>
                <c:pt idx="0">
                  <c:v>2010</c:v>
                </c:pt>
                <c:pt idx="1">
                  <c:v>2019</c:v>
                </c:pt>
              </c:numCache>
            </c:numRef>
          </c:cat>
          <c:val>
            <c:numRef>
              <c:f>'Fig 2 &amp; 3'!$B$30:$C$30</c:f>
              <c:numCache>
                <c:formatCode>0.0%</c:formatCode>
                <c:ptCount val="2"/>
                <c:pt idx="0">
                  <c:v>1.3378783724354576E-2</c:v>
                </c:pt>
                <c:pt idx="1">
                  <c:v>6.3760478591339223E-2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E9-4E76-B85E-B94C4237F50D}"/>
            </c:ext>
          </c:extLst>
        </c:ser>
        <c:ser>
          <c:idx val="4"/>
          <c:order val="4"/>
          <c:tx>
            <c:strRef>
              <c:f>'Fig 2 &amp; 3'!$A$31</c:f>
              <c:strCache>
                <c:ptCount val="1"/>
                <c:pt idx="0">
                  <c:v>5 - Waste and waste-water management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 2 &amp; 3'!$B$26:$C$26</c:f>
              <c:numCache>
                <c:formatCode>General</c:formatCode>
                <c:ptCount val="2"/>
                <c:pt idx="0">
                  <c:v>2010</c:v>
                </c:pt>
                <c:pt idx="1">
                  <c:v>2019</c:v>
                </c:pt>
              </c:numCache>
            </c:numRef>
          </c:cat>
          <c:val>
            <c:numRef>
              <c:f>'Fig 2 &amp; 3'!$B$31:$C$31</c:f>
              <c:numCache>
                <c:formatCode>0.0%</c:formatCode>
                <c:ptCount val="2"/>
                <c:pt idx="0">
                  <c:v>4.503196524695053E-2</c:v>
                </c:pt>
                <c:pt idx="1">
                  <c:v>0.18546264317686995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E9-4E76-B85E-B94C4237F50D}"/>
            </c:ext>
          </c:extLst>
        </c:ser>
        <c:ser>
          <c:idx val="5"/>
          <c:order val="5"/>
          <c:tx>
            <c:strRef>
              <c:f>'Fig 2 &amp; 3'!$A$32</c:f>
              <c:strCache>
                <c:ptCount val="1"/>
                <c:pt idx="0">
                  <c:v>6 - Paper and wood production and processing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'Fig 2 &amp; 3'!$B$26:$C$26</c:f>
              <c:numCache>
                <c:formatCode>General</c:formatCode>
                <c:ptCount val="2"/>
                <c:pt idx="0">
                  <c:v>2010</c:v>
                </c:pt>
                <c:pt idx="1">
                  <c:v>2019</c:v>
                </c:pt>
              </c:numCache>
            </c:numRef>
          </c:cat>
          <c:val>
            <c:numRef>
              <c:f>'Fig 2 &amp; 3'!$B$32:$C$32</c:f>
              <c:numCache>
                <c:formatCode>0.0%</c:formatCode>
                <c:ptCount val="2"/>
                <c:pt idx="0">
                  <c:v>3.9096517513142651E-2</c:v>
                </c:pt>
                <c:pt idx="1">
                  <c:v>5.9631953799081781E-2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E9-4E76-B85E-B94C4237F50D}"/>
            </c:ext>
          </c:extLst>
        </c:ser>
        <c:ser>
          <c:idx val="6"/>
          <c:order val="6"/>
          <c:tx>
            <c:strRef>
              <c:f>'Fig 2 &amp; 3'!$A$33</c:f>
              <c:strCache>
                <c:ptCount val="1"/>
                <c:pt idx="0">
                  <c:v>7 - Intensive livestock production and aquaculture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 2 &amp; 3'!$B$26:$C$26</c:f>
              <c:numCache>
                <c:formatCode>General</c:formatCode>
                <c:ptCount val="2"/>
                <c:pt idx="0">
                  <c:v>2010</c:v>
                </c:pt>
                <c:pt idx="1">
                  <c:v>2019</c:v>
                </c:pt>
              </c:numCache>
            </c:numRef>
          </c:cat>
          <c:val>
            <c:numRef>
              <c:f>'Fig 2 &amp; 3'!$B$33:$C$33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E9-4E76-B85E-B94C4237F50D}"/>
            </c:ext>
          </c:extLst>
        </c:ser>
        <c:ser>
          <c:idx val="7"/>
          <c:order val="7"/>
          <c:tx>
            <c:strRef>
              <c:f>'Fig 2 &amp; 3'!$A$34</c:f>
              <c:strCache>
                <c:ptCount val="1"/>
                <c:pt idx="0">
                  <c:v>8 - Animal and vegetable products from the food and beverage sector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 2 &amp; 3'!$B$26:$C$26</c:f>
              <c:numCache>
                <c:formatCode>General</c:formatCode>
                <c:ptCount val="2"/>
                <c:pt idx="0">
                  <c:v>2010</c:v>
                </c:pt>
                <c:pt idx="1">
                  <c:v>2019</c:v>
                </c:pt>
              </c:numCache>
            </c:numRef>
          </c:cat>
          <c:val>
            <c:numRef>
              <c:f>'Fig 2 &amp; 3'!$B$34:$C$34</c:f>
              <c:numCache>
                <c:formatCode>0.0%</c:formatCode>
                <c:ptCount val="2"/>
                <c:pt idx="0">
                  <c:v>1.2549171846810172E-2</c:v>
                </c:pt>
                <c:pt idx="1">
                  <c:v>2.6021808142326922E-2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6E9-4E76-B85E-B94C4237F50D}"/>
            </c:ext>
          </c:extLst>
        </c:ser>
        <c:ser>
          <c:idx val="8"/>
          <c:order val="8"/>
          <c:tx>
            <c:strRef>
              <c:f>'Fig 2 &amp; 3'!$A$35</c:f>
              <c:strCache>
                <c:ptCount val="1"/>
                <c:pt idx="0">
                  <c:v>9 - Other activities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 2 &amp; 3'!$B$26:$C$26</c:f>
              <c:numCache>
                <c:formatCode>General</c:formatCode>
                <c:ptCount val="2"/>
                <c:pt idx="0">
                  <c:v>2010</c:v>
                </c:pt>
                <c:pt idx="1">
                  <c:v>2019</c:v>
                </c:pt>
              </c:numCache>
            </c:numRef>
          </c:cat>
          <c:val>
            <c:numRef>
              <c:f>'Fig 2 &amp; 3'!$B$35:$C$35</c:f>
              <c:numCache>
                <c:formatCode>0.0%</c:formatCode>
                <c:ptCount val="2"/>
                <c:pt idx="0">
                  <c:v>4.5462568467846199E-4</c:v>
                </c:pt>
                <c:pt idx="1">
                  <c:v>1.0132630057012029E-3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E9-4E76-B85E-B94C4237F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4971496"/>
        <c:axId val="374972152"/>
      </c:barChart>
      <c:catAx>
        <c:axId val="374971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972152"/>
        <c:crosses val="autoZero"/>
        <c:auto val="1"/>
        <c:lblAlgn val="ctr"/>
        <c:lblOffset val="100"/>
        <c:noMultiLvlLbl val="0"/>
      </c:catAx>
      <c:valAx>
        <c:axId val="3749721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9714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126093</xdr:colOff>
      <xdr:row>13</xdr:row>
      <xdr:rowOff>58359</xdr:rowOff>
    </xdr:from>
    <xdr:to>
      <xdr:col>11</xdr:col>
      <xdr:colOff>803729</xdr:colOff>
      <xdr:row>27</xdr:row>
      <xdr:rowOff>134559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157843</xdr:colOff>
      <xdr:row>29</xdr:row>
      <xdr:rowOff>50800</xdr:rowOff>
    </xdr:from>
    <xdr:to>
      <xdr:col>11</xdr:col>
      <xdr:colOff>857250</xdr:colOff>
      <xdr:row>43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147260</xdr:colOff>
      <xdr:row>45</xdr:row>
      <xdr:rowOff>8467</xdr:rowOff>
    </xdr:from>
    <xdr:to>
      <xdr:col>11</xdr:col>
      <xdr:colOff>824896</xdr:colOff>
      <xdr:row>59</xdr:row>
      <xdr:rowOff>84667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83760</xdr:colOff>
      <xdr:row>76</xdr:row>
      <xdr:rowOff>93133</xdr:rowOff>
    </xdr:from>
    <xdr:to>
      <xdr:col>11</xdr:col>
      <xdr:colOff>761396</xdr:colOff>
      <xdr:row>90</xdr:row>
      <xdr:rowOff>169333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115510</xdr:colOff>
      <xdr:row>90</xdr:row>
      <xdr:rowOff>149074</xdr:rowOff>
    </xdr:from>
    <xdr:to>
      <xdr:col>11</xdr:col>
      <xdr:colOff>793146</xdr:colOff>
      <xdr:row>105</xdr:row>
      <xdr:rowOff>34774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126093</xdr:colOff>
      <xdr:row>105</xdr:row>
      <xdr:rowOff>22074</xdr:rowOff>
    </xdr:from>
    <xdr:to>
      <xdr:col>11</xdr:col>
      <xdr:colOff>803729</xdr:colOff>
      <xdr:row>119</xdr:row>
      <xdr:rowOff>98274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105834</xdr:colOff>
      <xdr:row>61</xdr:row>
      <xdr:rowOff>116416</xdr:rowOff>
    </xdr:from>
    <xdr:to>
      <xdr:col>11</xdr:col>
      <xdr:colOff>783470</xdr:colOff>
      <xdr:row>76</xdr:row>
      <xdr:rowOff>2116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133348</xdr:colOff>
      <xdr:row>0</xdr:row>
      <xdr:rowOff>138112</xdr:rowOff>
    </xdr:from>
    <xdr:to>
      <xdr:col>21</xdr:col>
      <xdr:colOff>209549</xdr:colOff>
      <xdr:row>23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19051</xdr:colOff>
      <xdr:row>24</xdr:row>
      <xdr:rowOff>0</xdr:rowOff>
    </xdr:from>
    <xdr:to>
      <xdr:col>16</xdr:col>
      <xdr:colOff>438151</xdr:colOff>
      <xdr:row>43</xdr:row>
      <xdr:rowOff>33338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171448</xdr:colOff>
      <xdr:row>14</xdr:row>
      <xdr:rowOff>119062</xdr:rowOff>
    </xdr:from>
    <xdr:to>
      <xdr:col>6</xdr:col>
      <xdr:colOff>714374</xdr:colOff>
      <xdr:row>37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13</xdr:row>
      <xdr:rowOff>33334</xdr:rowOff>
    </xdr:from>
    <xdr:to>
      <xdr:col>2</xdr:col>
      <xdr:colOff>1448849</xdr:colOff>
      <xdr:row>39</xdr:row>
      <xdr:rowOff>76199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A4" sqref="A4"/>
    </sheetView>
  </sheetViews>
  <sheetFormatPr defaultRowHeight="15" x14ac:dyDescent="0.25"/>
  <cols>
    <col min="1" max="1" width="7.42578125" style="72" customWidth="1"/>
    <col min="2" max="2" width="8" style="72" customWidth="1"/>
    <col min="3" max="3" width="126.28515625" style="73" bestFit="1" customWidth="1"/>
    <col min="4" max="16384" width="9.140625" style="73"/>
  </cols>
  <sheetData>
    <row r="1" spans="1:3" ht="21" x14ac:dyDescent="0.25">
      <c r="A1" s="75" t="s">
        <v>378</v>
      </c>
    </row>
    <row r="2" spans="1:3" x14ac:dyDescent="0.25">
      <c r="A2" s="76" t="s">
        <v>380</v>
      </c>
    </row>
    <row r="3" spans="1:3" x14ac:dyDescent="0.25">
      <c r="A3" s="76" t="s">
        <v>379</v>
      </c>
    </row>
    <row r="6" spans="1:3" x14ac:dyDescent="0.25">
      <c r="A6" s="77" t="s">
        <v>0</v>
      </c>
      <c r="B6" s="77" t="s">
        <v>3</v>
      </c>
      <c r="C6" s="78" t="s">
        <v>388</v>
      </c>
    </row>
    <row r="7" spans="1:3" x14ac:dyDescent="0.25">
      <c r="A7" s="77">
        <v>1</v>
      </c>
      <c r="B7" s="77"/>
      <c r="C7" s="73" t="s">
        <v>4</v>
      </c>
    </row>
    <row r="8" spans="1:3" x14ac:dyDescent="0.25">
      <c r="A8" s="77">
        <v>2</v>
      </c>
      <c r="B8" s="77"/>
      <c r="C8" s="73" t="s">
        <v>5</v>
      </c>
    </row>
    <row r="9" spans="1:3" x14ac:dyDescent="0.25">
      <c r="A9" s="77">
        <v>3</v>
      </c>
      <c r="B9" s="77"/>
      <c r="C9" s="73" t="s">
        <v>8</v>
      </c>
    </row>
    <row r="10" spans="1:3" x14ac:dyDescent="0.25">
      <c r="A10" s="77">
        <v>4</v>
      </c>
      <c r="B10" s="77"/>
      <c r="C10" s="73" t="s">
        <v>9</v>
      </c>
    </row>
    <row r="11" spans="1:3" x14ac:dyDescent="0.25">
      <c r="A11" s="77">
        <v>5</v>
      </c>
      <c r="B11" s="77"/>
      <c r="C11" s="73" t="s">
        <v>1</v>
      </c>
    </row>
    <row r="12" spans="1:3" x14ac:dyDescent="0.25">
      <c r="A12" s="77"/>
      <c r="B12" s="77">
        <v>1</v>
      </c>
      <c r="C12" s="74" t="s">
        <v>381</v>
      </c>
    </row>
    <row r="13" spans="1:3" x14ac:dyDescent="0.25">
      <c r="A13" s="77"/>
      <c r="B13" s="77">
        <v>2</v>
      </c>
      <c r="C13" s="74" t="s">
        <v>382</v>
      </c>
    </row>
    <row r="14" spans="1:3" x14ac:dyDescent="0.25">
      <c r="A14" s="77"/>
      <c r="B14" s="77">
        <v>3</v>
      </c>
      <c r="C14" s="74" t="s">
        <v>383</v>
      </c>
    </row>
    <row r="15" spans="1:3" x14ac:dyDescent="0.25">
      <c r="A15" s="77"/>
      <c r="B15" s="77">
        <v>4</v>
      </c>
      <c r="C15" s="74" t="s">
        <v>384</v>
      </c>
    </row>
    <row r="16" spans="1:3" x14ac:dyDescent="0.25">
      <c r="A16" s="77"/>
      <c r="B16" s="77">
        <v>5</v>
      </c>
      <c r="C16" s="74" t="s">
        <v>385</v>
      </c>
    </row>
    <row r="17" spans="1:3" x14ac:dyDescent="0.25">
      <c r="A17" s="77"/>
      <c r="B17" s="77">
        <v>6</v>
      </c>
      <c r="C17" s="73" t="s">
        <v>386</v>
      </c>
    </row>
    <row r="18" spans="1:3" x14ac:dyDescent="0.25">
      <c r="A18" s="77"/>
      <c r="B18" s="77">
        <v>7</v>
      </c>
      <c r="C18" s="73" t="s">
        <v>387</v>
      </c>
    </row>
    <row r="19" spans="1:3" x14ac:dyDescent="0.25">
      <c r="A19" s="77">
        <v>6</v>
      </c>
      <c r="B19" s="77"/>
      <c r="C19" s="73" t="s">
        <v>10</v>
      </c>
    </row>
    <row r="20" spans="1:3" x14ac:dyDescent="0.25">
      <c r="A20" s="77"/>
      <c r="B20" s="77">
        <v>8</v>
      </c>
      <c r="C20" s="73" t="s">
        <v>2</v>
      </c>
    </row>
    <row r="21" spans="1:3" x14ac:dyDescent="0.25">
      <c r="A21" s="77">
        <v>7</v>
      </c>
      <c r="B21" s="77"/>
      <c r="C21" s="73" t="s">
        <v>11</v>
      </c>
    </row>
    <row r="22" spans="1:3" x14ac:dyDescent="0.25">
      <c r="A22" s="77">
        <v>8</v>
      </c>
      <c r="B22" s="77"/>
      <c r="C22" s="73" t="s">
        <v>13</v>
      </c>
    </row>
    <row r="23" spans="1:3" x14ac:dyDescent="0.25">
      <c r="A23" s="73"/>
      <c r="B23" s="73"/>
    </row>
    <row r="26" spans="1:3" x14ac:dyDescent="0.25">
      <c r="B26" s="73"/>
    </row>
    <row r="29" spans="1:3" x14ac:dyDescent="0.25">
      <c r="A29" s="73"/>
      <c r="B29" s="73"/>
    </row>
    <row r="32" spans="1:3" x14ac:dyDescent="0.25">
      <c r="A32" s="73"/>
      <c r="B32" s="73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zoomScale="90" zoomScaleNormal="90" workbookViewId="0">
      <selection activeCell="N31" sqref="N31"/>
    </sheetView>
  </sheetViews>
  <sheetFormatPr defaultRowHeight="15" x14ac:dyDescent="0.25"/>
  <cols>
    <col min="1" max="1" width="35.5703125" bestFit="1" customWidth="1"/>
    <col min="2" max="2" width="14.85546875" bestFit="1" customWidth="1"/>
    <col min="3" max="3" width="6.28515625" bestFit="1" customWidth="1"/>
    <col min="4" max="4" width="14.85546875" bestFit="1" customWidth="1"/>
    <col min="5" max="5" width="8.140625" bestFit="1" customWidth="1"/>
    <col min="6" max="6" width="14.85546875" bestFit="1" customWidth="1"/>
    <col min="7" max="7" width="7.42578125" bestFit="1" customWidth="1"/>
    <col min="8" max="8" width="14.85546875" bestFit="1" customWidth="1"/>
    <col min="9" max="9" width="8.140625" bestFit="1" customWidth="1"/>
    <col min="10" max="10" width="14.85546875" bestFit="1" customWidth="1"/>
    <col min="11" max="11" width="8.140625" bestFit="1" customWidth="1"/>
    <col min="12" max="12" width="14.85546875" bestFit="1" customWidth="1"/>
    <col min="13" max="13" width="8.140625" bestFit="1" customWidth="1"/>
    <col min="14" max="14" width="14.85546875" bestFit="1" customWidth="1"/>
    <col min="15" max="15" width="8.140625" bestFit="1" customWidth="1"/>
    <col min="16" max="16" width="14.85546875" bestFit="1" customWidth="1"/>
    <col min="17" max="17" width="8.140625" bestFit="1" customWidth="1"/>
    <col min="18" max="18" width="14.85546875" bestFit="1" customWidth="1"/>
    <col min="19" max="19" width="15" customWidth="1"/>
    <col min="20" max="20" width="14.85546875" bestFit="1" customWidth="1"/>
    <col min="21" max="21" width="8.5703125" style="73" bestFit="1" customWidth="1"/>
    <col min="22" max="22" width="23.5703125" customWidth="1"/>
    <col min="23" max="23" width="4" customWidth="1"/>
    <col min="24" max="33" width="14.85546875" customWidth="1"/>
  </cols>
  <sheetData>
    <row r="1" spans="1:33" ht="21" x14ac:dyDescent="0.35">
      <c r="A1" s="96" t="s">
        <v>394</v>
      </c>
      <c r="D1" s="79"/>
    </row>
    <row r="3" spans="1:33" s="80" customFormat="1" x14ac:dyDescent="0.25">
      <c r="B3" s="150">
        <v>2010</v>
      </c>
      <c r="C3" s="150"/>
      <c r="D3" s="150">
        <v>2011</v>
      </c>
      <c r="E3" s="150"/>
      <c r="F3" s="150">
        <v>2012</v>
      </c>
      <c r="G3" s="150"/>
      <c r="H3" s="150">
        <v>2013</v>
      </c>
      <c r="I3" s="150"/>
      <c r="J3" s="150">
        <v>2014</v>
      </c>
      <c r="K3" s="150"/>
      <c r="L3" s="150">
        <v>2015</v>
      </c>
      <c r="M3" s="150"/>
      <c r="N3" s="150">
        <v>2016</v>
      </c>
      <c r="O3" s="150"/>
      <c r="P3" s="150">
        <v>2017</v>
      </c>
      <c r="Q3" s="150"/>
      <c r="R3" s="150">
        <v>2018</v>
      </c>
      <c r="S3" s="150"/>
      <c r="T3" s="150">
        <v>2019</v>
      </c>
      <c r="U3" s="150"/>
      <c r="W3" s="81" t="s">
        <v>390</v>
      </c>
      <c r="X3" s="81"/>
      <c r="Y3" s="81"/>
      <c r="Z3" s="81"/>
      <c r="AA3" s="81"/>
      <c r="AB3" s="81"/>
      <c r="AC3" s="81"/>
      <c r="AD3" s="81"/>
      <c r="AE3" s="81"/>
      <c r="AF3" s="81"/>
      <c r="AG3" s="81"/>
    </row>
    <row r="4" spans="1:33" s="80" customFormat="1" x14ac:dyDescent="0.25">
      <c r="A4" s="80" t="s">
        <v>286</v>
      </c>
      <c r="B4" s="80" t="s">
        <v>391</v>
      </c>
      <c r="C4" s="80" t="s">
        <v>392</v>
      </c>
      <c r="D4" s="80" t="s">
        <v>391</v>
      </c>
      <c r="E4" s="80" t="s">
        <v>392</v>
      </c>
      <c r="F4" s="80" t="s">
        <v>391</v>
      </c>
      <c r="G4" s="80" t="s">
        <v>392</v>
      </c>
      <c r="H4" s="80" t="s">
        <v>391</v>
      </c>
      <c r="I4" s="80" t="s">
        <v>392</v>
      </c>
      <c r="J4" s="80" t="s">
        <v>391</v>
      </c>
      <c r="K4" s="80" t="s">
        <v>392</v>
      </c>
      <c r="L4" s="80" t="s">
        <v>391</v>
      </c>
      <c r="M4" s="80" t="s">
        <v>392</v>
      </c>
      <c r="N4" s="80" t="s">
        <v>391</v>
      </c>
      <c r="O4" s="80" t="s">
        <v>392</v>
      </c>
      <c r="P4" s="80" t="s">
        <v>391</v>
      </c>
      <c r="Q4" s="80" t="s">
        <v>392</v>
      </c>
      <c r="R4" s="80" t="s">
        <v>391</v>
      </c>
      <c r="S4" s="80" t="s">
        <v>392</v>
      </c>
      <c r="T4" s="80" t="s">
        <v>391</v>
      </c>
      <c r="U4" s="78" t="s">
        <v>392</v>
      </c>
      <c r="W4" s="81"/>
      <c r="X4" s="82">
        <v>2010</v>
      </c>
      <c r="Y4" s="82">
        <v>2011</v>
      </c>
      <c r="Z4" s="82">
        <v>2012</v>
      </c>
      <c r="AA4" s="82">
        <v>2013</v>
      </c>
      <c r="AB4" s="82">
        <v>2014</v>
      </c>
      <c r="AC4" s="82">
        <v>2015</v>
      </c>
      <c r="AD4" s="82">
        <v>2016</v>
      </c>
      <c r="AE4" s="82">
        <v>2017</v>
      </c>
      <c r="AF4" s="82">
        <v>2018</v>
      </c>
      <c r="AG4" s="82">
        <v>2019</v>
      </c>
    </row>
    <row r="5" spans="1:33" x14ac:dyDescent="0.25">
      <c r="A5" t="s">
        <v>81</v>
      </c>
      <c r="B5" s="6">
        <v>26384456678</v>
      </c>
      <c r="D5" s="6">
        <v>22544490949</v>
      </c>
      <c r="E5" s="83">
        <v>-0.14599999999999999</v>
      </c>
      <c r="F5" s="6">
        <v>22984923683</v>
      </c>
      <c r="G5" s="83">
        <v>0.02</v>
      </c>
      <c r="H5" s="6">
        <v>21166495017</v>
      </c>
      <c r="I5" s="83">
        <v>-7.9000000000000001E-2</v>
      </c>
      <c r="J5" s="6">
        <v>19204496971</v>
      </c>
      <c r="K5" s="83">
        <v>-9.2999999999999999E-2</v>
      </c>
      <c r="L5" s="6">
        <v>17368829321</v>
      </c>
      <c r="M5" s="83">
        <v>-9.6000000000000002E-2</v>
      </c>
      <c r="N5" s="6">
        <v>12460891832</v>
      </c>
      <c r="O5" s="83">
        <v>-0.28299999999999997</v>
      </c>
      <c r="P5" s="6">
        <v>11529114447</v>
      </c>
      <c r="Q5" s="83">
        <v>-7.4999999999999997E-2</v>
      </c>
      <c r="R5" s="6">
        <v>11849079760</v>
      </c>
      <c r="S5" s="83">
        <v>2.8000000000000001E-2</v>
      </c>
      <c r="T5" s="6">
        <v>11293145941</v>
      </c>
      <c r="U5" s="90">
        <v>-4.7E-2</v>
      </c>
      <c r="W5" s="84" t="s">
        <v>81</v>
      </c>
      <c r="X5" s="85">
        <v>26384456678</v>
      </c>
      <c r="Y5" s="85">
        <v>22544490949</v>
      </c>
      <c r="Z5" s="85">
        <v>22984923683</v>
      </c>
      <c r="AA5" s="85">
        <v>21166495017</v>
      </c>
      <c r="AB5" s="85">
        <v>19204496971</v>
      </c>
      <c r="AC5" s="85">
        <v>17368829321</v>
      </c>
      <c r="AD5" s="85">
        <v>12460891832</v>
      </c>
      <c r="AE5" s="85">
        <v>11529114447</v>
      </c>
      <c r="AF5" s="85">
        <v>11849079760</v>
      </c>
      <c r="AG5" s="85">
        <v>11293145941</v>
      </c>
    </row>
    <row r="6" spans="1:33" s="95" customFormat="1" x14ac:dyDescent="0.25">
      <c r="A6" s="95" t="s">
        <v>393</v>
      </c>
      <c r="B6" s="97">
        <f>B5/1000000</f>
        <v>26384.456677999999</v>
      </c>
      <c r="C6" s="97"/>
      <c r="D6" s="97">
        <f t="shared" ref="D6:T6" si="0">D5/1000000</f>
        <v>22544.490948999999</v>
      </c>
      <c r="E6" s="97"/>
      <c r="F6" s="97">
        <f t="shared" si="0"/>
        <v>22984.923683000001</v>
      </c>
      <c r="G6" s="97"/>
      <c r="H6" s="97">
        <f t="shared" si="0"/>
        <v>21166.495017000001</v>
      </c>
      <c r="I6" s="97"/>
      <c r="J6" s="97">
        <f t="shared" si="0"/>
        <v>19204.496971</v>
      </c>
      <c r="K6" s="97"/>
      <c r="L6" s="97">
        <f t="shared" si="0"/>
        <v>17368.829321000001</v>
      </c>
      <c r="M6" s="97"/>
      <c r="N6" s="97">
        <f t="shared" si="0"/>
        <v>12460.891831999999</v>
      </c>
      <c r="O6" s="97"/>
      <c r="P6" s="97">
        <f t="shared" si="0"/>
        <v>11529.114447</v>
      </c>
      <c r="Q6" s="97"/>
      <c r="R6" s="97">
        <f t="shared" si="0"/>
        <v>11849.079760000001</v>
      </c>
      <c r="S6" s="97"/>
      <c r="T6" s="97">
        <f t="shared" si="0"/>
        <v>11293.145941000001</v>
      </c>
      <c r="U6" s="98"/>
      <c r="W6" s="99" t="s">
        <v>81</v>
      </c>
      <c r="X6" s="100">
        <f>X5/1000000</f>
        <v>26384.456677999999</v>
      </c>
      <c r="Y6" s="100">
        <f t="shared" ref="Y6:AG6" si="1">Y5/1000000</f>
        <v>22544.490948999999</v>
      </c>
      <c r="Z6" s="100">
        <f t="shared" si="1"/>
        <v>22984.923683000001</v>
      </c>
      <c r="AA6" s="100">
        <f t="shared" si="1"/>
        <v>21166.495017000001</v>
      </c>
      <c r="AB6" s="100">
        <f t="shared" si="1"/>
        <v>19204.496971</v>
      </c>
      <c r="AC6" s="100">
        <f t="shared" si="1"/>
        <v>17368.829321000001</v>
      </c>
      <c r="AD6" s="100">
        <f t="shared" si="1"/>
        <v>12460.891831999999</v>
      </c>
      <c r="AE6" s="100">
        <f t="shared" si="1"/>
        <v>11529.114447</v>
      </c>
      <c r="AF6" s="100">
        <f t="shared" si="1"/>
        <v>11849.079760000001</v>
      </c>
      <c r="AG6" s="100">
        <f t="shared" si="1"/>
        <v>11293.145941000001</v>
      </c>
    </row>
    <row r="7" spans="1:33" x14ac:dyDescent="0.25">
      <c r="A7" t="s">
        <v>51</v>
      </c>
      <c r="B7" s="6">
        <v>47912442</v>
      </c>
      <c r="D7" s="6">
        <v>48160452</v>
      </c>
      <c r="E7" s="83">
        <v>5.0000000000000001E-3</v>
      </c>
      <c r="F7" s="6">
        <v>47925218</v>
      </c>
      <c r="G7" s="83">
        <v>-5.0000000000000001E-3</v>
      </c>
      <c r="H7" s="6">
        <v>47109802</v>
      </c>
      <c r="I7" s="83">
        <v>-1.7000000000000001E-2</v>
      </c>
      <c r="J7" s="6">
        <v>42705884</v>
      </c>
      <c r="K7" s="83">
        <v>-9.2999999999999999E-2</v>
      </c>
      <c r="L7" s="6">
        <v>38133819</v>
      </c>
      <c r="M7" s="83">
        <v>-0.107</v>
      </c>
      <c r="N7" s="6">
        <v>34960168</v>
      </c>
      <c r="O7" s="83">
        <v>-8.3000000000000004E-2</v>
      </c>
      <c r="P7" s="6">
        <v>32539814</v>
      </c>
      <c r="Q7" s="83">
        <v>-6.9000000000000006E-2</v>
      </c>
      <c r="R7" s="6">
        <v>27878368</v>
      </c>
      <c r="S7" s="83">
        <v>-0.14299999999999999</v>
      </c>
      <c r="T7" s="6">
        <v>26777357</v>
      </c>
      <c r="U7" s="90">
        <v>-3.7999999999999999E-2</v>
      </c>
      <c r="W7" s="84" t="s">
        <v>51</v>
      </c>
      <c r="X7" s="85">
        <v>47912442</v>
      </c>
      <c r="Y7" s="85">
        <v>48160452</v>
      </c>
      <c r="Z7" s="85">
        <v>47925218</v>
      </c>
      <c r="AA7" s="85">
        <v>47109802</v>
      </c>
      <c r="AB7" s="85">
        <v>42705884</v>
      </c>
      <c r="AC7" s="85">
        <v>38133819</v>
      </c>
      <c r="AD7" s="85">
        <v>34960168</v>
      </c>
      <c r="AE7" s="85">
        <v>32539814</v>
      </c>
      <c r="AF7" s="85">
        <v>27878368</v>
      </c>
      <c r="AG7" s="85">
        <v>26777357</v>
      </c>
    </row>
    <row r="8" spans="1:33" x14ac:dyDescent="0.25">
      <c r="A8" t="s">
        <v>58</v>
      </c>
      <c r="B8" s="6">
        <v>250912</v>
      </c>
      <c r="D8" s="6">
        <v>185429</v>
      </c>
      <c r="E8" s="83">
        <v>-0.26100000000000001</v>
      </c>
      <c r="F8" s="6">
        <v>195109</v>
      </c>
      <c r="G8" s="83">
        <v>5.1999999999999998E-2</v>
      </c>
      <c r="H8" s="6">
        <v>161230</v>
      </c>
      <c r="I8" s="83">
        <v>-0.17399999999999999</v>
      </c>
      <c r="J8" s="6">
        <v>171467</v>
      </c>
      <c r="K8" s="83">
        <v>6.3E-2</v>
      </c>
      <c r="L8" s="6">
        <v>160544</v>
      </c>
      <c r="M8" s="83">
        <v>-6.4000000000000001E-2</v>
      </c>
      <c r="N8" s="6">
        <v>131144</v>
      </c>
      <c r="O8" s="83">
        <v>-0.183</v>
      </c>
      <c r="P8" s="6">
        <v>96170</v>
      </c>
      <c r="Q8" s="83">
        <v>-0.26700000000000002</v>
      </c>
      <c r="R8" s="6">
        <v>89846</v>
      </c>
      <c r="S8" s="83">
        <v>-6.6000000000000003E-2</v>
      </c>
      <c r="T8" s="6">
        <v>96543</v>
      </c>
      <c r="U8" s="90">
        <v>7.4999999999999997E-2</v>
      </c>
      <c r="W8" s="84" t="s">
        <v>58</v>
      </c>
      <c r="X8" s="85">
        <v>250912</v>
      </c>
      <c r="Y8" s="85">
        <v>185429</v>
      </c>
      <c r="Z8" s="85">
        <v>195109</v>
      </c>
      <c r="AA8" s="85">
        <v>161230</v>
      </c>
      <c r="AB8" s="85">
        <v>171467</v>
      </c>
      <c r="AC8" s="85">
        <v>160544</v>
      </c>
      <c r="AD8" s="85">
        <v>131144</v>
      </c>
      <c r="AE8" s="85">
        <v>96170</v>
      </c>
      <c r="AF8" s="85">
        <v>89846</v>
      </c>
      <c r="AG8" s="85">
        <v>96543</v>
      </c>
    </row>
    <row r="9" spans="1:33" x14ac:dyDescent="0.25">
      <c r="A9" t="s">
        <v>45</v>
      </c>
      <c r="B9" s="6">
        <v>1465</v>
      </c>
      <c r="D9" s="6">
        <v>2145</v>
      </c>
      <c r="E9" s="83">
        <v>0.46400000000000002</v>
      </c>
      <c r="F9" s="6">
        <v>2636</v>
      </c>
      <c r="G9" s="83">
        <v>0.22900000000000001</v>
      </c>
      <c r="H9" s="6">
        <v>3780</v>
      </c>
      <c r="I9" s="83">
        <v>0.434</v>
      </c>
      <c r="J9" s="6">
        <v>1842</v>
      </c>
      <c r="K9" s="83">
        <v>-0.51300000000000001</v>
      </c>
      <c r="L9" s="6">
        <v>2489</v>
      </c>
      <c r="M9" s="83">
        <v>0.35099999999999998</v>
      </c>
      <c r="N9" s="6">
        <v>1734</v>
      </c>
      <c r="O9" s="83">
        <v>-0.30299999999999999</v>
      </c>
      <c r="P9" s="6">
        <v>1048</v>
      </c>
      <c r="Q9" s="83">
        <v>-0.39600000000000002</v>
      </c>
      <c r="R9" s="6">
        <v>3513</v>
      </c>
      <c r="S9" s="83">
        <v>2.3519999999999999</v>
      </c>
      <c r="T9" s="6">
        <v>1263</v>
      </c>
      <c r="U9" s="90">
        <v>-0.64</v>
      </c>
      <c r="W9" s="84" t="s">
        <v>45</v>
      </c>
      <c r="X9" s="85">
        <v>1465</v>
      </c>
      <c r="Y9" s="85">
        <v>2145</v>
      </c>
      <c r="Z9" s="85">
        <v>2636</v>
      </c>
      <c r="AA9" s="85">
        <v>3780</v>
      </c>
      <c r="AB9" s="85">
        <v>1842</v>
      </c>
      <c r="AC9" s="85">
        <v>2489</v>
      </c>
      <c r="AD9" s="85">
        <v>1734</v>
      </c>
      <c r="AE9" s="85">
        <v>1048</v>
      </c>
      <c r="AF9" s="85">
        <v>3513</v>
      </c>
      <c r="AG9" s="85">
        <v>1263</v>
      </c>
    </row>
    <row r="10" spans="1:33" x14ac:dyDescent="0.25">
      <c r="A10" t="s">
        <v>63</v>
      </c>
      <c r="B10" s="6">
        <v>1604</v>
      </c>
      <c r="D10" s="6">
        <v>2861</v>
      </c>
      <c r="E10" s="83">
        <v>0.78400000000000003</v>
      </c>
      <c r="F10" s="6">
        <v>3090</v>
      </c>
      <c r="G10" s="83">
        <v>0.08</v>
      </c>
      <c r="H10" s="6">
        <v>4287</v>
      </c>
      <c r="I10" s="83">
        <v>0.38700000000000001</v>
      </c>
      <c r="J10" s="6">
        <v>8443</v>
      </c>
      <c r="K10" s="83">
        <v>0.97</v>
      </c>
      <c r="L10" s="6">
        <v>4130</v>
      </c>
      <c r="M10" s="83">
        <v>-0.51100000000000001</v>
      </c>
      <c r="N10" s="6">
        <v>4510</v>
      </c>
      <c r="O10" s="83">
        <v>9.1999999999999998E-2</v>
      </c>
      <c r="P10" s="6">
        <v>4355</v>
      </c>
      <c r="Q10" s="83">
        <v>-3.4000000000000002E-2</v>
      </c>
      <c r="R10" s="6">
        <v>4418</v>
      </c>
      <c r="S10" s="83">
        <v>1.4E-2</v>
      </c>
      <c r="T10" s="6">
        <v>3945</v>
      </c>
      <c r="U10" s="90">
        <v>-0.107</v>
      </c>
      <c r="W10" s="84" t="s">
        <v>63</v>
      </c>
      <c r="X10" s="85">
        <v>1604</v>
      </c>
      <c r="Y10" s="85">
        <v>2861</v>
      </c>
      <c r="Z10" s="85">
        <v>3090</v>
      </c>
      <c r="AA10" s="85">
        <v>4287</v>
      </c>
      <c r="AB10" s="85">
        <v>8443</v>
      </c>
      <c r="AC10" s="85">
        <v>4130</v>
      </c>
      <c r="AD10" s="85">
        <v>4510</v>
      </c>
      <c r="AE10" s="85">
        <v>4355</v>
      </c>
      <c r="AF10" s="85">
        <v>4418</v>
      </c>
      <c r="AG10" s="85">
        <v>3945</v>
      </c>
    </row>
    <row r="11" spans="1:33" x14ac:dyDescent="0.25">
      <c r="A11" t="s">
        <v>68</v>
      </c>
      <c r="B11">
        <v>207</v>
      </c>
      <c r="D11">
        <v>284</v>
      </c>
      <c r="E11" s="83">
        <v>0.372</v>
      </c>
      <c r="F11">
        <v>304</v>
      </c>
      <c r="G11" s="83">
        <v>7.0000000000000007E-2</v>
      </c>
      <c r="H11">
        <v>241</v>
      </c>
      <c r="I11" s="83">
        <v>-0.20699999999999999</v>
      </c>
      <c r="J11">
        <v>178</v>
      </c>
      <c r="K11" s="83">
        <v>-0.26300000000000001</v>
      </c>
      <c r="L11">
        <v>77</v>
      </c>
      <c r="M11" s="83">
        <v>-0.56499999999999995</v>
      </c>
      <c r="N11">
        <v>128</v>
      </c>
      <c r="O11" s="83">
        <v>0.65300000000000002</v>
      </c>
      <c r="P11">
        <v>134</v>
      </c>
      <c r="Q11" s="83">
        <v>4.9000000000000002E-2</v>
      </c>
      <c r="R11">
        <v>107</v>
      </c>
      <c r="S11" s="83">
        <v>-0.2</v>
      </c>
      <c r="T11">
        <v>221</v>
      </c>
      <c r="U11" s="90">
        <v>1.0589999999999999</v>
      </c>
      <c r="W11" s="84" t="s">
        <v>68</v>
      </c>
      <c r="X11" s="84">
        <v>207</v>
      </c>
      <c r="Y11" s="84">
        <v>284</v>
      </c>
      <c r="Z11" s="84">
        <v>304</v>
      </c>
      <c r="AA11" s="84">
        <v>241</v>
      </c>
      <c r="AB11" s="84">
        <v>178</v>
      </c>
      <c r="AC11" s="84">
        <v>77</v>
      </c>
      <c r="AD11" s="84">
        <v>128</v>
      </c>
      <c r="AE11" s="84">
        <v>134</v>
      </c>
      <c r="AF11" s="84">
        <v>107</v>
      </c>
      <c r="AG11" s="84">
        <v>221</v>
      </c>
    </row>
    <row r="12" spans="1:33" s="80" customFormat="1" x14ac:dyDescent="0.25">
      <c r="B12" s="86"/>
      <c r="D12" s="86"/>
      <c r="E12" s="87"/>
      <c r="F12" s="86"/>
      <c r="G12" s="87"/>
      <c r="H12" s="86"/>
      <c r="I12" s="87"/>
      <c r="J12" s="86"/>
      <c r="K12" s="87"/>
      <c r="L12" s="86"/>
      <c r="M12" s="87"/>
      <c r="N12" s="86"/>
      <c r="O12" s="87"/>
      <c r="P12" s="86"/>
      <c r="Q12" s="87"/>
      <c r="R12" s="86"/>
      <c r="S12" s="87"/>
      <c r="T12" s="86"/>
      <c r="U12" s="91"/>
      <c r="W12" s="81"/>
      <c r="X12" s="88"/>
      <c r="Y12" s="88"/>
      <c r="Z12" s="88"/>
      <c r="AA12" s="88"/>
      <c r="AB12" s="88"/>
      <c r="AC12" s="88"/>
      <c r="AD12" s="88"/>
      <c r="AE12" s="88"/>
      <c r="AF12" s="88"/>
      <c r="AG12" s="88"/>
    </row>
    <row r="13" spans="1:33" x14ac:dyDescent="0.25">
      <c r="A13" s="95" t="s">
        <v>371</v>
      </c>
      <c r="W13" s="84"/>
      <c r="X13" s="85"/>
      <c r="Y13" s="85"/>
      <c r="Z13" s="85"/>
      <c r="AA13" s="85"/>
      <c r="AB13" s="85"/>
      <c r="AC13" s="85"/>
      <c r="AD13" s="85"/>
      <c r="AE13" s="85"/>
      <c r="AF13" s="85"/>
      <c r="AG13" s="85"/>
    </row>
    <row r="15" spans="1:33" x14ac:dyDescent="0.25">
      <c r="R15" s="80"/>
    </row>
    <row r="16" spans="1:33" x14ac:dyDescent="0.25">
      <c r="U16" s="92"/>
    </row>
    <row r="17" spans="1:21" x14ac:dyDescent="0.25">
      <c r="S17" s="89"/>
      <c r="T17" s="89"/>
      <c r="U17" s="78"/>
    </row>
    <row r="18" spans="1:21" x14ac:dyDescent="0.25">
      <c r="S18" s="6"/>
      <c r="T18" s="6"/>
      <c r="U18" s="93"/>
    </row>
    <row r="19" spans="1:21" x14ac:dyDescent="0.25">
      <c r="S19" s="6"/>
      <c r="T19" s="6"/>
      <c r="U19" s="93"/>
    </row>
    <row r="20" spans="1:21" x14ac:dyDescent="0.25">
      <c r="S20" s="6"/>
      <c r="T20" s="6"/>
      <c r="U20" s="93"/>
    </row>
    <row r="21" spans="1:21" x14ac:dyDescent="0.25">
      <c r="S21" s="6"/>
      <c r="T21" s="6"/>
      <c r="U21" s="93"/>
    </row>
    <row r="22" spans="1:21" x14ac:dyDescent="0.25">
      <c r="S22" s="6"/>
      <c r="T22" s="6"/>
      <c r="U22" s="93"/>
    </row>
    <row r="23" spans="1:21" x14ac:dyDescent="0.25">
      <c r="U23" s="93"/>
    </row>
    <row r="24" spans="1:21" x14ac:dyDescent="0.25">
      <c r="S24" s="86"/>
      <c r="T24" s="86"/>
      <c r="U24" s="94"/>
    </row>
    <row r="29" spans="1:21" x14ac:dyDescent="0.25">
      <c r="A29" s="95" t="s">
        <v>374</v>
      </c>
    </row>
    <row r="45" spans="1:1" x14ac:dyDescent="0.25">
      <c r="A45" s="95" t="s">
        <v>376</v>
      </c>
    </row>
    <row r="61" spans="1:1" x14ac:dyDescent="0.25">
      <c r="A61" s="95" t="s">
        <v>377</v>
      </c>
    </row>
  </sheetData>
  <mergeCells count="10">
    <mergeCell ref="N3:O3"/>
    <mergeCell ref="P3:Q3"/>
    <mergeCell ref="R3:S3"/>
    <mergeCell ref="T3:U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A20" sqref="A20"/>
    </sheetView>
  </sheetViews>
  <sheetFormatPr defaultRowHeight="15" x14ac:dyDescent="0.25"/>
  <cols>
    <col min="1" max="1" width="61.140625" style="101" customWidth="1"/>
    <col min="2" max="3" width="13.85546875" style="101" bestFit="1" customWidth="1"/>
    <col min="4" max="5" width="9.140625" style="101"/>
    <col min="6" max="7" width="13.85546875" style="101" bestFit="1" customWidth="1"/>
    <col min="8" max="16384" width="9.140625" style="101"/>
  </cols>
  <sheetData>
    <row r="1" spans="1:7" x14ac:dyDescent="0.25">
      <c r="A1" s="30" t="s">
        <v>372</v>
      </c>
    </row>
    <row r="3" spans="1:7" x14ac:dyDescent="0.25">
      <c r="A3" s="101" t="s">
        <v>81</v>
      </c>
      <c r="B3" s="101" t="s">
        <v>395</v>
      </c>
      <c r="F3" s="101" t="s">
        <v>396</v>
      </c>
    </row>
    <row r="4" spans="1:7" x14ac:dyDescent="0.25">
      <c r="B4" s="102">
        <v>2010</v>
      </c>
      <c r="C4" s="102">
        <v>2019</v>
      </c>
      <c r="D4" s="102"/>
      <c r="F4" s="102">
        <v>2010</v>
      </c>
      <c r="G4" s="102">
        <v>2019</v>
      </c>
    </row>
    <row r="5" spans="1:7" x14ac:dyDescent="0.25">
      <c r="A5" s="101" t="s">
        <v>17</v>
      </c>
      <c r="B5" s="103">
        <f>F5/1000000</f>
        <v>22546.439241</v>
      </c>
      <c r="C5" s="103">
        <f>G5/1000000</f>
        <v>6594.0754790000001</v>
      </c>
      <c r="D5" s="104">
        <f t="shared" ref="D5:D14" si="0">(C5/B5)-1</f>
        <v>-0.70753361945469073</v>
      </c>
      <c r="F5" s="103">
        <v>22546439241</v>
      </c>
      <c r="G5" s="103">
        <v>6594075479</v>
      </c>
    </row>
    <row r="6" spans="1:7" x14ac:dyDescent="0.25">
      <c r="A6" s="101" t="s">
        <v>18</v>
      </c>
      <c r="B6" s="103">
        <f t="shared" ref="B6:C13" si="1">F6/1000000</f>
        <v>124.719655</v>
      </c>
      <c r="C6" s="103">
        <f t="shared" si="1"/>
        <v>78.402134000000004</v>
      </c>
      <c r="D6" s="105">
        <f t="shared" si="0"/>
        <v>-0.37137306866347564</v>
      </c>
      <c r="F6" s="103">
        <v>124719655</v>
      </c>
      <c r="G6" s="103">
        <v>78402134</v>
      </c>
    </row>
    <row r="7" spans="1:7" x14ac:dyDescent="0.25">
      <c r="A7" s="101" t="s">
        <v>19</v>
      </c>
      <c r="B7" s="103">
        <f t="shared" si="1"/>
        <v>778.87437599999998</v>
      </c>
      <c r="C7" s="103">
        <f t="shared" si="1"/>
        <v>827.41188099999999</v>
      </c>
      <c r="D7" s="105">
        <f t="shared" si="0"/>
        <v>6.2317501378425177E-2</v>
      </c>
      <c r="F7" s="103">
        <v>778874376</v>
      </c>
      <c r="G7" s="103">
        <v>827411881</v>
      </c>
    </row>
    <row r="8" spans="1:7" x14ac:dyDescent="0.25">
      <c r="A8" s="101" t="s">
        <v>20</v>
      </c>
      <c r="B8" s="103">
        <f t="shared" si="1"/>
        <v>352.71143999999998</v>
      </c>
      <c r="C8" s="103">
        <f t="shared" si="1"/>
        <v>720.05638999999996</v>
      </c>
      <c r="D8" s="105">
        <f t="shared" si="0"/>
        <v>1.0414886174375293</v>
      </c>
      <c r="F8" s="103">
        <v>352711440</v>
      </c>
      <c r="G8" s="103">
        <v>720056390</v>
      </c>
    </row>
    <row r="9" spans="1:7" x14ac:dyDescent="0.25">
      <c r="A9" s="101" t="s">
        <v>282</v>
      </c>
      <c r="B9" s="103">
        <f t="shared" si="1"/>
        <v>1187.1997960000001</v>
      </c>
      <c r="C9" s="103">
        <f t="shared" si="1"/>
        <v>2094.4566960000002</v>
      </c>
      <c r="D9" s="105">
        <f t="shared" si="0"/>
        <v>0.76419900260831919</v>
      </c>
      <c r="F9" s="103">
        <v>1187199796</v>
      </c>
      <c r="G9" s="103">
        <v>2094456696</v>
      </c>
    </row>
    <row r="10" spans="1:7" x14ac:dyDescent="0.25">
      <c r="A10" s="101" t="s">
        <v>22</v>
      </c>
      <c r="B10" s="103">
        <f t="shared" si="1"/>
        <v>1030.720675</v>
      </c>
      <c r="C10" s="103">
        <f t="shared" si="1"/>
        <v>673.43235700000002</v>
      </c>
      <c r="D10" s="105">
        <f t="shared" si="0"/>
        <v>-0.34663932398561814</v>
      </c>
      <c r="F10" s="103">
        <v>1030720675</v>
      </c>
      <c r="G10" s="103">
        <v>673432357</v>
      </c>
    </row>
    <row r="11" spans="1:7" x14ac:dyDescent="0.25">
      <c r="A11" s="101" t="s">
        <v>23</v>
      </c>
      <c r="B11" s="103">
        <f t="shared" si="1"/>
        <v>0</v>
      </c>
      <c r="C11" s="103">
        <f t="shared" si="1"/>
        <v>0</v>
      </c>
      <c r="D11" s="105"/>
      <c r="F11" s="103">
        <v>0</v>
      </c>
      <c r="G11" s="103">
        <v>0</v>
      </c>
    </row>
    <row r="12" spans="1:7" x14ac:dyDescent="0.25">
      <c r="A12" s="101" t="s">
        <v>24</v>
      </c>
      <c r="B12" s="103">
        <f t="shared" si="1"/>
        <v>330.83997499999998</v>
      </c>
      <c r="C12" s="103">
        <f t="shared" si="1"/>
        <v>293.86807700000003</v>
      </c>
      <c r="D12" s="105">
        <f t="shared" si="0"/>
        <v>-0.11175160438214871</v>
      </c>
      <c r="F12" s="103">
        <v>330839975</v>
      </c>
      <c r="G12" s="103">
        <v>293868077</v>
      </c>
    </row>
    <row r="13" spans="1:7" x14ac:dyDescent="0.25">
      <c r="A13" s="101" t="s">
        <v>25</v>
      </c>
      <c r="B13" s="103">
        <f t="shared" si="1"/>
        <v>11.985519999999999</v>
      </c>
      <c r="C13" s="103">
        <f t="shared" si="1"/>
        <v>11.442926999999999</v>
      </c>
      <c r="D13" s="105">
        <f t="shared" si="0"/>
        <v>-4.5270709990054669E-2</v>
      </c>
      <c r="F13" s="103">
        <v>11985520</v>
      </c>
      <c r="G13" s="103">
        <v>11442927</v>
      </c>
    </row>
    <row r="14" spans="1:7" x14ac:dyDescent="0.25">
      <c r="B14" s="103">
        <f>SUM(B5:B13)</f>
        <v>26363.490677999998</v>
      </c>
      <c r="C14" s="103">
        <f t="shared" ref="C14" si="2">SUM(C5:C13)</f>
        <v>11293.145941000001</v>
      </c>
      <c r="D14" s="105">
        <f t="shared" si="0"/>
        <v>-0.57163692475579531</v>
      </c>
      <c r="F14" s="110">
        <f>SUM(F5:F13)</f>
        <v>26363490678</v>
      </c>
      <c r="G14" s="110">
        <f>SUM(G5:G13)</f>
        <v>11293145941</v>
      </c>
    </row>
    <row r="16" spans="1:7" x14ac:dyDescent="0.25">
      <c r="C16" s="105"/>
    </row>
    <row r="25" spans="1:4" x14ac:dyDescent="0.25">
      <c r="A25" s="106" t="s">
        <v>373</v>
      </c>
    </row>
    <row r="26" spans="1:4" x14ac:dyDescent="0.25">
      <c r="B26" s="102">
        <v>2010</v>
      </c>
      <c r="C26" s="102">
        <v>2019</v>
      </c>
      <c r="D26" s="107" t="s">
        <v>397</v>
      </c>
    </row>
    <row r="27" spans="1:4" x14ac:dyDescent="0.25">
      <c r="A27" s="101" t="s">
        <v>17</v>
      </c>
      <c r="B27" s="104">
        <f t="shared" ref="B27:C35" si="3">B5/B$14</f>
        <v>0.85521449023496421</v>
      </c>
      <c r="C27" s="104">
        <f t="shared" si="3"/>
        <v>0.58390066979122901</v>
      </c>
      <c r="D27" s="104">
        <f t="shared" ref="D27:D36" si="4">(C27-B27)</f>
        <v>-0.2713138204437352</v>
      </c>
    </row>
    <row r="28" spans="1:4" x14ac:dyDescent="0.25">
      <c r="A28" s="101" t="s">
        <v>18</v>
      </c>
      <c r="B28" s="104">
        <f t="shared" si="3"/>
        <v>4.7307716767596708E-3</v>
      </c>
      <c r="C28" s="104">
        <f t="shared" si="3"/>
        <v>6.9424529187530849E-3</v>
      </c>
      <c r="D28" s="104">
        <f t="shared" si="4"/>
        <v>2.2116812419934141E-3</v>
      </c>
    </row>
    <row r="29" spans="1:4" x14ac:dyDescent="0.25">
      <c r="A29" s="101" t="s">
        <v>19</v>
      </c>
      <c r="B29" s="104">
        <f t="shared" si="3"/>
        <v>2.9543674072339779E-2</v>
      </c>
      <c r="C29" s="104">
        <f t="shared" si="3"/>
        <v>7.3266730574698763E-2</v>
      </c>
      <c r="D29" s="104">
        <f t="shared" si="4"/>
        <v>4.3723056502358984E-2</v>
      </c>
    </row>
    <row r="30" spans="1:4" x14ac:dyDescent="0.25">
      <c r="A30" s="101" t="s">
        <v>20</v>
      </c>
      <c r="B30" s="104">
        <f t="shared" si="3"/>
        <v>1.3378783724354576E-2</v>
      </c>
      <c r="C30" s="104">
        <f t="shared" si="3"/>
        <v>6.3760478591339223E-2</v>
      </c>
      <c r="D30" s="104">
        <f t="shared" si="4"/>
        <v>5.0381694866984648E-2</v>
      </c>
    </row>
    <row r="31" spans="1:4" x14ac:dyDescent="0.25">
      <c r="A31" s="101" t="s">
        <v>282</v>
      </c>
      <c r="B31" s="104">
        <f t="shared" si="3"/>
        <v>4.503196524695053E-2</v>
      </c>
      <c r="C31" s="104">
        <f t="shared" si="3"/>
        <v>0.18546264317686995</v>
      </c>
      <c r="D31" s="104">
        <f t="shared" si="4"/>
        <v>0.14043067792991942</v>
      </c>
    </row>
    <row r="32" spans="1:4" x14ac:dyDescent="0.25">
      <c r="A32" s="101" t="s">
        <v>22</v>
      </c>
      <c r="B32" s="104">
        <f t="shared" si="3"/>
        <v>3.9096517513142651E-2</v>
      </c>
      <c r="C32" s="104">
        <f t="shared" si="3"/>
        <v>5.9631953799081781E-2</v>
      </c>
      <c r="D32" s="104">
        <f t="shared" si="4"/>
        <v>2.0535436285939131E-2</v>
      </c>
    </row>
    <row r="33" spans="1:4" x14ac:dyDescent="0.25">
      <c r="A33" s="101" t="s">
        <v>23</v>
      </c>
      <c r="B33" s="104">
        <f t="shared" si="3"/>
        <v>0</v>
      </c>
      <c r="C33" s="104">
        <f t="shared" si="3"/>
        <v>0</v>
      </c>
      <c r="D33" s="104">
        <f t="shared" si="4"/>
        <v>0</v>
      </c>
    </row>
    <row r="34" spans="1:4" x14ac:dyDescent="0.25">
      <c r="A34" s="101" t="s">
        <v>24</v>
      </c>
      <c r="B34" s="104">
        <f t="shared" si="3"/>
        <v>1.2549171846810172E-2</v>
      </c>
      <c r="C34" s="104">
        <f t="shared" si="3"/>
        <v>2.6021808142326922E-2</v>
      </c>
      <c r="D34" s="104">
        <f t="shared" si="4"/>
        <v>1.347263629551675E-2</v>
      </c>
    </row>
    <row r="35" spans="1:4" x14ac:dyDescent="0.25">
      <c r="A35" s="101" t="s">
        <v>25</v>
      </c>
      <c r="B35" s="104">
        <f t="shared" si="3"/>
        <v>4.5462568467846199E-4</v>
      </c>
      <c r="C35" s="104">
        <f t="shared" si="3"/>
        <v>1.0132630057012029E-3</v>
      </c>
      <c r="D35" s="104">
        <f t="shared" si="4"/>
        <v>5.586373210227409E-4</v>
      </c>
    </row>
    <row r="36" spans="1:4" x14ac:dyDescent="0.25">
      <c r="B36" s="104">
        <f>SUM(B27:B35)</f>
        <v>1</v>
      </c>
      <c r="C36" s="104">
        <f>SUM(C27:C35)</f>
        <v>0.99999999999999989</v>
      </c>
      <c r="D36" s="104">
        <f t="shared" si="4"/>
        <v>-1.1102230246251565E-16</v>
      </c>
    </row>
  </sheetData>
  <pageMargins left="0.7" right="0.7" top="0.75" bottom="0.75" header="0.3" footer="0.3"/>
  <pageSetup paperSize="9" orientation="portrait" verticalDpi="0" r:id="rId1"/>
  <ignoredErrors>
    <ignoredError sqref="F14:G14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A28" sqref="A28"/>
    </sheetView>
  </sheetViews>
  <sheetFormatPr defaultRowHeight="15" x14ac:dyDescent="0.25"/>
  <cols>
    <col min="1" max="1" width="63.85546875" bestFit="1" customWidth="1"/>
    <col min="2" max="11" width="14.7109375" bestFit="1" customWidth="1"/>
  </cols>
  <sheetData>
    <row r="1" spans="1:11" x14ac:dyDescent="0.25">
      <c r="A1" s="95" t="s">
        <v>399</v>
      </c>
    </row>
    <row r="4" spans="1:11" s="80" customFormat="1" x14ac:dyDescent="0.25">
      <c r="B4" s="80">
        <v>2010</v>
      </c>
      <c r="C4" s="80">
        <v>2011</v>
      </c>
      <c r="D4" s="80">
        <v>2012</v>
      </c>
      <c r="E4" s="80">
        <v>2013</v>
      </c>
      <c r="F4" s="80">
        <v>2014</v>
      </c>
      <c r="G4" s="80">
        <v>2015</v>
      </c>
      <c r="H4" s="80">
        <v>2016</v>
      </c>
      <c r="I4" s="80">
        <v>2017</v>
      </c>
      <c r="J4" s="80">
        <v>2018</v>
      </c>
      <c r="K4" s="80">
        <v>2019</v>
      </c>
    </row>
    <row r="5" spans="1:11" x14ac:dyDescent="0.25">
      <c r="A5" s="101" t="s">
        <v>17</v>
      </c>
      <c r="B5" s="6">
        <v>22546439241</v>
      </c>
      <c r="C5" s="6">
        <v>18583805059</v>
      </c>
      <c r="D5" s="6">
        <v>18882512853</v>
      </c>
      <c r="E5" s="6">
        <v>17371700428</v>
      </c>
      <c r="F5" s="6">
        <v>15083489595</v>
      </c>
      <c r="G5" s="6">
        <v>13562726751</v>
      </c>
      <c r="H5" s="6">
        <v>8629337573</v>
      </c>
      <c r="I5" s="6">
        <v>7430473798</v>
      </c>
      <c r="J5" s="6">
        <v>8204175991</v>
      </c>
      <c r="K5" s="6">
        <v>6594075479</v>
      </c>
    </row>
    <row r="6" spans="1:11" x14ac:dyDescent="0.25">
      <c r="A6" s="101" t="s">
        <v>18</v>
      </c>
      <c r="B6" s="6">
        <v>124719655</v>
      </c>
      <c r="C6" s="6">
        <v>137573199</v>
      </c>
      <c r="D6" s="6">
        <v>129500145</v>
      </c>
      <c r="E6" s="6">
        <v>137371956</v>
      </c>
      <c r="F6" s="6">
        <v>168324315</v>
      </c>
      <c r="G6" s="6">
        <v>115244634</v>
      </c>
      <c r="H6" s="6">
        <v>71925595</v>
      </c>
      <c r="I6" s="6">
        <v>111763622</v>
      </c>
      <c r="J6" s="6">
        <v>105958145</v>
      </c>
      <c r="K6" s="6">
        <v>78402134</v>
      </c>
    </row>
    <row r="7" spans="1:11" x14ac:dyDescent="0.25">
      <c r="A7" s="101" t="s">
        <v>19</v>
      </c>
      <c r="B7" s="6">
        <v>778874376</v>
      </c>
      <c r="C7" s="6">
        <v>872333428</v>
      </c>
      <c r="D7" s="6">
        <v>963658340</v>
      </c>
      <c r="E7" s="6">
        <v>810186801</v>
      </c>
      <c r="F7" s="6">
        <v>886608774</v>
      </c>
      <c r="G7" s="6">
        <v>741018907</v>
      </c>
      <c r="H7" s="6">
        <v>806250364</v>
      </c>
      <c r="I7" s="6">
        <v>900728721</v>
      </c>
      <c r="J7" s="6">
        <v>853094185</v>
      </c>
      <c r="K7" s="6">
        <v>827411881</v>
      </c>
    </row>
    <row r="8" spans="1:11" x14ac:dyDescent="0.25">
      <c r="A8" s="101" t="s">
        <v>20</v>
      </c>
      <c r="B8" s="6">
        <v>352711440</v>
      </c>
      <c r="C8" s="6">
        <v>339367624</v>
      </c>
      <c r="D8" s="6">
        <v>280497966</v>
      </c>
      <c r="E8" s="6">
        <v>272232310</v>
      </c>
      <c r="F8" s="6">
        <v>246058930</v>
      </c>
      <c r="G8" s="6">
        <v>256689421</v>
      </c>
      <c r="H8" s="6">
        <v>245397777</v>
      </c>
      <c r="I8" s="6">
        <v>253058051</v>
      </c>
      <c r="J8" s="6">
        <v>221525311</v>
      </c>
      <c r="K8" s="6">
        <v>720056390</v>
      </c>
    </row>
    <row r="9" spans="1:11" x14ac:dyDescent="0.25">
      <c r="A9" s="101" t="s">
        <v>282</v>
      </c>
      <c r="B9" s="6">
        <v>1187199796</v>
      </c>
      <c r="C9" s="6">
        <v>1224415534</v>
      </c>
      <c r="D9" s="6">
        <v>1390007873</v>
      </c>
      <c r="E9" s="6">
        <v>1283199328</v>
      </c>
      <c r="F9" s="6">
        <v>1649127353</v>
      </c>
      <c r="G9" s="6">
        <v>1602060152</v>
      </c>
      <c r="H9" s="6">
        <v>1621381659</v>
      </c>
      <c r="I9" s="6">
        <v>1705962248</v>
      </c>
      <c r="J9" s="6">
        <v>1507289480</v>
      </c>
      <c r="K9" s="6">
        <v>2094456696</v>
      </c>
    </row>
    <row r="10" spans="1:11" x14ac:dyDescent="0.25">
      <c r="A10" s="101" t="s">
        <v>22</v>
      </c>
      <c r="B10" s="6">
        <v>1030720675</v>
      </c>
      <c r="C10" s="6">
        <v>1021839251</v>
      </c>
      <c r="D10" s="6">
        <v>1001940876</v>
      </c>
      <c r="E10" s="6">
        <v>884094072</v>
      </c>
      <c r="F10" s="6">
        <v>757718176</v>
      </c>
      <c r="G10" s="6">
        <v>735077962</v>
      </c>
      <c r="H10" s="6">
        <v>761273311</v>
      </c>
      <c r="I10" s="6">
        <v>816064301</v>
      </c>
      <c r="J10" s="6">
        <v>698512680</v>
      </c>
      <c r="K10" s="6">
        <v>673432357</v>
      </c>
    </row>
    <row r="11" spans="1:11" x14ac:dyDescent="0.25">
      <c r="A11" s="101" t="s">
        <v>23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</row>
    <row r="12" spans="1:11" x14ac:dyDescent="0.25">
      <c r="A12" s="101" t="s">
        <v>24</v>
      </c>
      <c r="B12" s="6">
        <v>330839975</v>
      </c>
      <c r="C12" s="6">
        <v>351670241</v>
      </c>
      <c r="D12" s="6">
        <v>324117737</v>
      </c>
      <c r="E12" s="6">
        <v>396564293</v>
      </c>
      <c r="F12" s="6">
        <v>402546977</v>
      </c>
      <c r="G12" s="6">
        <v>332465704</v>
      </c>
      <c r="H12" s="6">
        <v>294331608</v>
      </c>
      <c r="I12" s="6">
        <v>294014695</v>
      </c>
      <c r="J12" s="6">
        <v>275710761</v>
      </c>
      <c r="K12" s="6">
        <v>293868077</v>
      </c>
    </row>
    <row r="13" spans="1:11" x14ac:dyDescent="0.25">
      <c r="A13" s="101" t="s">
        <v>25</v>
      </c>
      <c r="B13" s="6">
        <v>11985520</v>
      </c>
      <c r="C13" s="6">
        <v>13486613</v>
      </c>
      <c r="D13" s="6">
        <v>12687893</v>
      </c>
      <c r="E13" s="6">
        <v>11145829</v>
      </c>
      <c r="F13" s="6">
        <v>10622851</v>
      </c>
      <c r="G13" s="6">
        <v>11854098</v>
      </c>
      <c r="H13" s="6">
        <v>12620945</v>
      </c>
      <c r="I13" s="6">
        <v>13146643</v>
      </c>
      <c r="J13" s="6">
        <v>11920839</v>
      </c>
      <c r="K13" s="6">
        <v>11442927</v>
      </c>
    </row>
    <row r="14" spans="1:11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25">
      <c r="A15" t="s">
        <v>400</v>
      </c>
      <c r="B15" s="6">
        <v>26363490678</v>
      </c>
      <c r="C15" s="6">
        <v>22544490949</v>
      </c>
      <c r="D15" s="6">
        <v>22984923683</v>
      </c>
      <c r="E15" s="6">
        <v>21166495017</v>
      </c>
      <c r="F15" s="6">
        <v>19204496971</v>
      </c>
      <c r="G15" s="6">
        <v>17357137629</v>
      </c>
      <c r="H15" s="6">
        <v>12442518832</v>
      </c>
      <c r="I15" s="6">
        <v>11525212079</v>
      </c>
      <c r="J15" s="6">
        <v>11878187392</v>
      </c>
      <c r="K15" s="6">
        <v>11293145941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K17" sqref="K17"/>
    </sheetView>
  </sheetViews>
  <sheetFormatPr defaultRowHeight="15" x14ac:dyDescent="0.25"/>
  <cols>
    <col min="1" max="1" width="61.140625" style="101" customWidth="1"/>
    <col min="2" max="2" width="13.85546875" style="101" bestFit="1" customWidth="1"/>
    <col min="3" max="3" width="14.28515625" style="101" customWidth="1"/>
    <col min="4" max="5" width="9.140625" style="101"/>
    <col min="6" max="6" width="13.85546875" style="101" bestFit="1" customWidth="1"/>
    <col min="7" max="7" width="12.7109375" style="101" bestFit="1" customWidth="1"/>
    <col min="8" max="16384" width="9.140625" style="101"/>
  </cols>
  <sheetData>
    <row r="1" spans="1:7" x14ac:dyDescent="0.25">
      <c r="A1" s="30" t="s">
        <v>375</v>
      </c>
    </row>
    <row r="3" spans="1:7" x14ac:dyDescent="0.25">
      <c r="A3" s="101" t="s">
        <v>51</v>
      </c>
      <c r="B3" s="108" t="s">
        <v>398</v>
      </c>
      <c r="C3" s="108"/>
      <c r="D3" s="108"/>
      <c r="E3" s="108"/>
      <c r="F3" s="108" t="s">
        <v>396</v>
      </c>
    </row>
    <row r="4" spans="1:7" x14ac:dyDescent="0.25">
      <c r="B4" s="102">
        <v>2010</v>
      </c>
      <c r="C4" s="102">
        <v>2019</v>
      </c>
      <c r="D4" s="102"/>
      <c r="F4" s="102">
        <v>2010</v>
      </c>
      <c r="G4" s="102">
        <v>2019</v>
      </c>
    </row>
    <row r="5" spans="1:7" x14ac:dyDescent="0.25">
      <c r="A5" s="101" t="s">
        <v>17</v>
      </c>
      <c r="B5" s="103">
        <f>F5/1000</f>
        <v>4526.241</v>
      </c>
      <c r="C5" s="103">
        <f>G5/1000</f>
        <v>4028.6779999999999</v>
      </c>
      <c r="D5" s="104"/>
      <c r="F5" s="103">
        <v>4526241</v>
      </c>
      <c r="G5" s="103">
        <v>4028678</v>
      </c>
    </row>
    <row r="6" spans="1:7" x14ac:dyDescent="0.25">
      <c r="A6" s="101" t="s">
        <v>18</v>
      </c>
      <c r="B6" s="103">
        <f t="shared" ref="B6:C12" si="0">F6/1000</f>
        <v>0</v>
      </c>
      <c r="C6" s="103">
        <f t="shared" si="0"/>
        <v>0</v>
      </c>
      <c r="D6" s="105"/>
      <c r="F6" s="103"/>
      <c r="G6" s="103"/>
    </row>
    <row r="7" spans="1:7" x14ac:dyDescent="0.25">
      <c r="A7" s="101" t="s">
        <v>19</v>
      </c>
      <c r="B7" s="103">
        <f t="shared" si="0"/>
        <v>678.40499999999997</v>
      </c>
      <c r="C7" s="103">
        <f t="shared" si="0"/>
        <v>109.352</v>
      </c>
      <c r="D7" s="105"/>
      <c r="F7" s="103">
        <v>678405</v>
      </c>
      <c r="G7" s="103">
        <v>109352</v>
      </c>
    </row>
    <row r="8" spans="1:7" x14ac:dyDescent="0.25">
      <c r="A8" s="101" t="s">
        <v>20</v>
      </c>
      <c r="B8" s="103">
        <f t="shared" si="0"/>
        <v>946</v>
      </c>
      <c r="C8" s="103">
        <f t="shared" si="0"/>
        <v>276.791</v>
      </c>
      <c r="D8" s="105"/>
      <c r="F8" s="103">
        <v>946000</v>
      </c>
      <c r="G8" s="103">
        <v>276791</v>
      </c>
    </row>
    <row r="9" spans="1:7" x14ac:dyDescent="0.25">
      <c r="A9" s="101" t="s">
        <v>282</v>
      </c>
      <c r="B9" s="103">
        <f t="shared" si="0"/>
        <v>41199.464</v>
      </c>
      <c r="C9" s="103">
        <f t="shared" si="0"/>
        <v>21766.763999999999</v>
      </c>
      <c r="D9" s="105"/>
      <c r="F9" s="103">
        <v>41199464</v>
      </c>
      <c r="G9" s="103">
        <v>21766764</v>
      </c>
    </row>
    <row r="10" spans="1:7" x14ac:dyDescent="0.25">
      <c r="A10" s="101" t="s">
        <v>22</v>
      </c>
      <c r="B10" s="103">
        <f t="shared" si="0"/>
        <v>0</v>
      </c>
      <c r="C10" s="103">
        <f t="shared" si="0"/>
        <v>0</v>
      </c>
      <c r="D10" s="105"/>
      <c r="F10" s="103">
        <v>0</v>
      </c>
      <c r="G10" s="103">
        <v>0</v>
      </c>
    </row>
    <row r="11" spans="1:7" x14ac:dyDescent="0.25">
      <c r="A11" s="101" t="s">
        <v>23</v>
      </c>
      <c r="B11" s="103">
        <f t="shared" si="0"/>
        <v>562.33199999999999</v>
      </c>
      <c r="C11" s="103">
        <f t="shared" si="0"/>
        <v>582.68600000000004</v>
      </c>
      <c r="D11" s="105"/>
      <c r="F11" s="103">
        <v>562332</v>
      </c>
      <c r="G11" s="103">
        <v>582686</v>
      </c>
    </row>
    <row r="12" spans="1:7" x14ac:dyDescent="0.25">
      <c r="A12" s="101" t="s">
        <v>24</v>
      </c>
      <c r="B12" s="103">
        <f t="shared" si="0"/>
        <v>0</v>
      </c>
      <c r="C12" s="103">
        <f t="shared" si="0"/>
        <v>13.086</v>
      </c>
      <c r="D12" s="105"/>
      <c r="F12" s="103">
        <v>0</v>
      </c>
      <c r="G12" s="103">
        <v>13086</v>
      </c>
    </row>
    <row r="13" spans="1:7" x14ac:dyDescent="0.25">
      <c r="A13" s="101" t="s">
        <v>25</v>
      </c>
      <c r="B13" s="103">
        <v>0</v>
      </c>
      <c r="C13" s="103">
        <v>0</v>
      </c>
      <c r="D13" s="105"/>
      <c r="F13" s="103"/>
      <c r="G13" s="103"/>
    </row>
    <row r="14" spans="1:7" x14ac:dyDescent="0.25">
      <c r="A14" s="101" t="s">
        <v>397</v>
      </c>
      <c r="B14" s="103">
        <f>SUM(B5:B13)</f>
        <v>47912.442000000003</v>
      </c>
      <c r="C14" s="103">
        <f t="shared" ref="C14" si="1">SUM(C5:C13)</f>
        <v>26777.357</v>
      </c>
      <c r="D14" s="105"/>
      <c r="F14" s="110">
        <f>SUM(F5:F13)</f>
        <v>47912442</v>
      </c>
      <c r="G14" s="110">
        <f t="shared" ref="G14" si="2">SUM(G5:G13)</f>
        <v>26777357</v>
      </c>
    </row>
    <row r="16" spans="1:7" x14ac:dyDescent="0.25">
      <c r="C16" s="105"/>
    </row>
    <row r="19" spans="2:4" x14ac:dyDescent="0.25">
      <c r="B19" s="102"/>
      <c r="C19" s="102"/>
      <c r="D19" s="107"/>
    </row>
    <row r="20" spans="2:4" x14ac:dyDescent="0.25">
      <c r="B20" s="104"/>
      <c r="C20" s="104"/>
      <c r="D20" s="104"/>
    </row>
    <row r="21" spans="2:4" x14ac:dyDescent="0.25">
      <c r="B21" s="104"/>
      <c r="C21" s="104"/>
      <c r="D21" s="104"/>
    </row>
    <row r="22" spans="2:4" x14ac:dyDescent="0.25">
      <c r="B22" s="104"/>
      <c r="C22" s="104"/>
      <c r="D22" s="104"/>
    </row>
    <row r="23" spans="2:4" x14ac:dyDescent="0.25">
      <c r="B23" s="104"/>
      <c r="C23" s="104"/>
      <c r="D23" s="104"/>
    </row>
    <row r="24" spans="2:4" x14ac:dyDescent="0.25">
      <c r="B24" s="104"/>
      <c r="C24" s="104"/>
      <c r="D24" s="104"/>
    </row>
    <row r="25" spans="2:4" x14ac:dyDescent="0.25">
      <c r="B25" s="104"/>
      <c r="C25" s="104"/>
      <c r="D25" s="104"/>
    </row>
    <row r="26" spans="2:4" x14ac:dyDescent="0.25">
      <c r="B26" s="104"/>
      <c r="C26" s="104"/>
      <c r="D26" s="104"/>
    </row>
    <row r="27" spans="2:4" x14ac:dyDescent="0.25">
      <c r="B27" s="104"/>
      <c r="C27" s="104"/>
      <c r="D27" s="104"/>
    </row>
    <row r="28" spans="2:4" x14ac:dyDescent="0.25">
      <c r="B28" s="104"/>
      <c r="C28" s="104"/>
      <c r="D28" s="104"/>
    </row>
    <row r="29" spans="2:4" x14ac:dyDescent="0.25">
      <c r="B29" s="104"/>
      <c r="C29" s="104"/>
      <c r="D29" s="104"/>
    </row>
  </sheetData>
  <pageMargins left="0.7" right="0.7" top="0.75" bottom="0.75" header="0.3" footer="0.3"/>
  <pageSetup paperSize="9" orientation="portrait" verticalDpi="0" r:id="rId1"/>
  <ignoredErrors>
    <ignoredError sqref="F14:G14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A20" sqref="A20"/>
    </sheetView>
  </sheetViews>
  <sheetFormatPr defaultRowHeight="15" x14ac:dyDescent="0.25"/>
  <cols>
    <col min="1" max="1" width="62.5703125" customWidth="1"/>
    <col min="2" max="8" width="10.140625" bestFit="1" customWidth="1"/>
    <col min="9" max="10" width="10.140625" style="71" bestFit="1" customWidth="1"/>
    <col min="11" max="11" width="10.140625" bestFit="1" customWidth="1"/>
    <col min="12" max="12" width="14.5703125" customWidth="1"/>
  </cols>
  <sheetData>
    <row r="1" spans="1:11" x14ac:dyDescent="0.25">
      <c r="A1" s="95" t="s">
        <v>401</v>
      </c>
    </row>
    <row r="2" spans="1:11" x14ac:dyDescent="0.25">
      <c r="A2" s="95"/>
    </row>
    <row r="4" spans="1:11" x14ac:dyDescent="0.25">
      <c r="A4" s="80"/>
      <c r="B4" s="80">
        <v>2010</v>
      </c>
      <c r="C4" s="80">
        <v>2011</v>
      </c>
      <c r="D4" s="80">
        <v>2012</v>
      </c>
      <c r="E4" s="80">
        <v>2013</v>
      </c>
      <c r="F4" s="80">
        <v>2014</v>
      </c>
      <c r="G4" s="80">
        <v>2015</v>
      </c>
      <c r="H4" s="80">
        <v>2016</v>
      </c>
      <c r="I4" s="111">
        <v>2017</v>
      </c>
      <c r="J4" s="111">
        <v>2018</v>
      </c>
      <c r="K4" s="80">
        <v>2019</v>
      </c>
    </row>
    <row r="5" spans="1:11" x14ac:dyDescent="0.25">
      <c r="A5" s="101" t="s">
        <v>17</v>
      </c>
      <c r="B5" s="6">
        <v>4526241</v>
      </c>
      <c r="C5" s="6">
        <v>4505331</v>
      </c>
      <c r="D5" s="6">
        <v>5897263</v>
      </c>
      <c r="E5" s="6">
        <v>5864542</v>
      </c>
      <c r="F5" s="6">
        <v>5570680</v>
      </c>
      <c r="G5" s="6">
        <v>4270254</v>
      </c>
      <c r="H5" s="6">
        <v>4308438</v>
      </c>
      <c r="I5" s="112">
        <v>4961044</v>
      </c>
      <c r="J5" s="112">
        <v>4069848</v>
      </c>
      <c r="K5" s="6">
        <v>4028678</v>
      </c>
    </row>
    <row r="6" spans="1:11" x14ac:dyDescent="0.25">
      <c r="A6" s="101" t="s">
        <v>18</v>
      </c>
      <c r="B6" s="6"/>
      <c r="C6" s="6"/>
      <c r="D6" s="6"/>
      <c r="E6" s="6"/>
      <c r="F6" s="6"/>
      <c r="G6" s="6"/>
      <c r="H6" s="6"/>
      <c r="I6" s="112"/>
      <c r="J6" s="112"/>
      <c r="K6" s="6"/>
    </row>
    <row r="7" spans="1:11" x14ac:dyDescent="0.25">
      <c r="A7" s="101" t="s">
        <v>19</v>
      </c>
      <c r="B7" s="6">
        <v>678405</v>
      </c>
      <c r="C7" s="6">
        <v>509887</v>
      </c>
      <c r="D7" s="6">
        <v>859028</v>
      </c>
      <c r="E7" s="6">
        <v>417566</v>
      </c>
      <c r="F7" s="6">
        <v>394920</v>
      </c>
      <c r="G7" s="6">
        <v>248240</v>
      </c>
      <c r="H7" s="6">
        <v>98691</v>
      </c>
      <c r="I7" s="112">
        <v>167413</v>
      </c>
      <c r="J7" s="112">
        <v>142021</v>
      </c>
      <c r="K7" s="6">
        <v>109352</v>
      </c>
    </row>
    <row r="8" spans="1:11" x14ac:dyDescent="0.25">
      <c r="A8" s="101" t="s">
        <v>20</v>
      </c>
      <c r="B8" s="6">
        <v>946000</v>
      </c>
      <c r="C8" s="6">
        <v>734000</v>
      </c>
      <c r="D8" s="6">
        <v>551350</v>
      </c>
      <c r="E8" s="6">
        <v>434000</v>
      </c>
      <c r="F8" s="6">
        <v>304000</v>
      </c>
      <c r="G8" s="6">
        <v>291000</v>
      </c>
      <c r="H8" s="6">
        <v>88800</v>
      </c>
      <c r="I8" s="112">
        <v>112000</v>
      </c>
      <c r="J8" s="112">
        <v>111552</v>
      </c>
      <c r="K8" s="6">
        <v>276791</v>
      </c>
    </row>
    <row r="9" spans="1:11" x14ac:dyDescent="0.25">
      <c r="A9" s="101" t="s">
        <v>282</v>
      </c>
      <c r="B9" s="6">
        <v>41199464</v>
      </c>
      <c r="C9" s="6">
        <v>41914607</v>
      </c>
      <c r="D9" s="6">
        <v>40078269</v>
      </c>
      <c r="E9" s="6">
        <v>39938071</v>
      </c>
      <c r="F9" s="6">
        <v>35961465</v>
      </c>
      <c r="G9" s="6">
        <v>32469191</v>
      </c>
      <c r="H9" s="6">
        <v>29661281</v>
      </c>
      <c r="I9" s="112">
        <v>26675137</v>
      </c>
      <c r="J9" s="112">
        <v>22955085</v>
      </c>
      <c r="K9" s="6">
        <v>21766764</v>
      </c>
    </row>
    <row r="10" spans="1:11" x14ac:dyDescent="0.25">
      <c r="A10" s="101" t="s">
        <v>22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112">
        <v>0</v>
      </c>
      <c r="J10" s="112">
        <v>0</v>
      </c>
      <c r="K10" s="6">
        <v>0</v>
      </c>
    </row>
    <row r="11" spans="1:11" x14ac:dyDescent="0.25">
      <c r="A11" s="101" t="s">
        <v>23</v>
      </c>
      <c r="B11" s="6">
        <v>562332</v>
      </c>
      <c r="C11" s="6">
        <v>496627</v>
      </c>
      <c r="D11" s="6">
        <v>539308</v>
      </c>
      <c r="E11" s="6">
        <v>455623</v>
      </c>
      <c r="F11" s="6">
        <v>474819</v>
      </c>
      <c r="G11" s="6">
        <v>496818</v>
      </c>
      <c r="H11" s="6">
        <v>475918</v>
      </c>
      <c r="I11" s="112">
        <v>484790</v>
      </c>
      <c r="J11" s="112">
        <v>557560</v>
      </c>
      <c r="K11" s="6">
        <v>582686</v>
      </c>
    </row>
    <row r="12" spans="1:11" x14ac:dyDescent="0.25">
      <c r="A12" s="101" t="s">
        <v>24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358316</v>
      </c>
      <c r="H12" s="6">
        <v>327040</v>
      </c>
      <c r="I12" s="112">
        <v>139430</v>
      </c>
      <c r="J12" s="112">
        <v>42302</v>
      </c>
      <c r="K12" s="6">
        <v>13086</v>
      </c>
    </row>
    <row r="13" spans="1:11" x14ac:dyDescent="0.25">
      <c r="A13" s="101" t="s">
        <v>25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112">
        <v>0</v>
      </c>
      <c r="J13" s="112">
        <v>0</v>
      </c>
      <c r="K13" s="6">
        <v>0</v>
      </c>
    </row>
    <row r="15" spans="1:11" x14ac:dyDescent="0.25">
      <c r="A15" t="s">
        <v>402</v>
      </c>
      <c r="B15" s="6">
        <f t="shared" ref="B15:K15" si="0">SUM(B5:B13)</f>
        <v>47912442</v>
      </c>
      <c r="C15" s="6">
        <f t="shared" si="0"/>
        <v>48160452</v>
      </c>
      <c r="D15" s="6">
        <f t="shared" si="0"/>
        <v>47925218</v>
      </c>
      <c r="E15" s="6">
        <f t="shared" si="0"/>
        <v>47109802</v>
      </c>
      <c r="F15" s="6">
        <f t="shared" si="0"/>
        <v>42705884</v>
      </c>
      <c r="G15" s="6">
        <f t="shared" si="0"/>
        <v>38133819</v>
      </c>
      <c r="H15" s="6">
        <f t="shared" si="0"/>
        <v>34960168</v>
      </c>
      <c r="I15" s="112">
        <f t="shared" si="0"/>
        <v>32539814</v>
      </c>
      <c r="J15" s="112">
        <f t="shared" si="0"/>
        <v>27878368</v>
      </c>
      <c r="K15" s="6">
        <f t="shared" si="0"/>
        <v>26777357</v>
      </c>
    </row>
    <row r="16" spans="1:11" x14ac:dyDescent="0.25">
      <c r="B16" s="6"/>
      <c r="C16" s="6"/>
      <c r="D16" s="6"/>
      <c r="E16" s="6"/>
      <c r="F16" s="6"/>
      <c r="G16" s="6"/>
      <c r="H16" s="6"/>
      <c r="I16" s="112"/>
      <c r="J16" s="112"/>
      <c r="K16" s="6"/>
    </row>
  </sheetData>
  <pageMargins left="0.7" right="0.7" top="0.75" bottom="0.75" header="0.3" footer="0.3"/>
  <ignoredErrors>
    <ignoredError sqref="B15:K15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H11" sqref="H11"/>
    </sheetView>
  </sheetViews>
  <sheetFormatPr defaultRowHeight="15" x14ac:dyDescent="0.25"/>
  <cols>
    <col min="1" max="1" width="61.140625" bestFit="1" customWidth="1"/>
    <col min="2" max="2" width="25.7109375" bestFit="1" customWidth="1"/>
    <col min="3" max="3" width="25.5703125" bestFit="1" customWidth="1"/>
  </cols>
  <sheetData>
    <row r="1" spans="1:3" x14ac:dyDescent="0.25">
      <c r="A1" s="30" t="s">
        <v>389</v>
      </c>
    </row>
    <row r="2" spans="1:3" x14ac:dyDescent="0.25">
      <c r="A2" s="30"/>
    </row>
    <row r="3" spans="1:3" x14ac:dyDescent="0.25">
      <c r="B3" s="109" t="s">
        <v>280</v>
      </c>
      <c r="C3" s="109" t="s">
        <v>281</v>
      </c>
    </row>
    <row r="4" spans="1:3" x14ac:dyDescent="0.25">
      <c r="A4" t="s">
        <v>17</v>
      </c>
      <c r="B4">
        <v>157</v>
      </c>
      <c r="C4">
        <v>399</v>
      </c>
    </row>
    <row r="5" spans="1:3" x14ac:dyDescent="0.25">
      <c r="A5" t="s">
        <v>18</v>
      </c>
      <c r="B5">
        <v>7</v>
      </c>
      <c r="C5">
        <v>124</v>
      </c>
    </row>
    <row r="6" spans="1:3" x14ac:dyDescent="0.25">
      <c r="A6" t="s">
        <v>19</v>
      </c>
      <c r="B6">
        <v>49</v>
      </c>
      <c r="C6">
        <v>63</v>
      </c>
    </row>
    <row r="7" spans="1:3" x14ac:dyDescent="0.25">
      <c r="A7" t="s">
        <v>20</v>
      </c>
      <c r="B7">
        <v>75</v>
      </c>
      <c r="C7">
        <v>320</v>
      </c>
    </row>
    <row r="8" spans="1:3" x14ac:dyDescent="0.25">
      <c r="A8" t="s">
        <v>282</v>
      </c>
      <c r="B8" s="6">
        <v>1455</v>
      </c>
      <c r="C8" s="6">
        <v>3700</v>
      </c>
    </row>
    <row r="9" spans="1:3" x14ac:dyDescent="0.25">
      <c r="A9" t="s">
        <v>22</v>
      </c>
      <c r="B9">
        <v>44</v>
      </c>
      <c r="C9">
        <v>125</v>
      </c>
    </row>
    <row r="10" spans="1:3" x14ac:dyDescent="0.25">
      <c r="A10" t="s">
        <v>23</v>
      </c>
      <c r="B10">
        <v>990</v>
      </c>
      <c r="C10">
        <v>736</v>
      </c>
    </row>
    <row r="11" spans="1:3" x14ac:dyDescent="0.25">
      <c r="A11" t="s">
        <v>24</v>
      </c>
      <c r="B11">
        <v>32</v>
      </c>
      <c r="C11">
        <v>324</v>
      </c>
    </row>
    <row r="12" spans="1:3" x14ac:dyDescent="0.25">
      <c r="A12" t="s">
        <v>25</v>
      </c>
      <c r="B12">
        <v>9</v>
      </c>
      <c r="C12">
        <v>46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M18" sqref="M18"/>
    </sheetView>
  </sheetViews>
  <sheetFormatPr defaultRowHeight="15" x14ac:dyDescent="0.25"/>
  <cols>
    <col min="1" max="1" width="47.5703125" bestFit="1" customWidth="1"/>
    <col min="2" max="2" width="12.5703125" bestFit="1" customWidth="1"/>
    <col min="3" max="3" width="11.5703125" customWidth="1"/>
    <col min="4" max="12" width="10.5703125" customWidth="1"/>
  </cols>
  <sheetData>
    <row r="1" spans="1:12" x14ac:dyDescent="0.25">
      <c r="A1" s="30" t="s">
        <v>74</v>
      </c>
    </row>
    <row r="2" spans="1:12" ht="15.75" thickBot="1" x14ac:dyDescent="0.3"/>
    <row r="3" spans="1:12" ht="102.75" thickBot="1" x14ac:dyDescent="0.3">
      <c r="A3" s="2" t="s">
        <v>14</v>
      </c>
      <c r="B3" s="3" t="s">
        <v>15</v>
      </c>
      <c r="C3" s="27" t="s">
        <v>16</v>
      </c>
      <c r="D3" s="28" t="s">
        <v>17</v>
      </c>
      <c r="E3" s="29" t="s">
        <v>18</v>
      </c>
      <c r="F3" s="28" t="s">
        <v>19</v>
      </c>
      <c r="G3" s="29" t="s">
        <v>20</v>
      </c>
      <c r="H3" s="28" t="s">
        <v>21</v>
      </c>
      <c r="I3" s="29" t="s">
        <v>22</v>
      </c>
      <c r="J3" s="28" t="s">
        <v>23</v>
      </c>
      <c r="K3" s="29" t="s">
        <v>24</v>
      </c>
      <c r="L3" s="28" t="s">
        <v>25</v>
      </c>
    </row>
    <row r="4" spans="1:12" ht="15.75" thickBot="1" x14ac:dyDescent="0.3">
      <c r="A4" s="5" t="s">
        <v>26</v>
      </c>
      <c r="B4" s="8">
        <v>1000</v>
      </c>
      <c r="C4" s="10">
        <v>894705</v>
      </c>
      <c r="D4" s="11"/>
      <c r="E4" s="12"/>
      <c r="F4" s="13">
        <v>31105</v>
      </c>
      <c r="G4" s="14">
        <v>6050</v>
      </c>
      <c r="H4" s="13">
        <v>18128</v>
      </c>
      <c r="I4" s="14">
        <v>1752</v>
      </c>
      <c r="J4" s="13">
        <v>837670</v>
      </c>
      <c r="K4" s="12"/>
      <c r="L4" s="11"/>
    </row>
    <row r="5" spans="1:12" ht="15.75" thickBot="1" x14ac:dyDescent="0.3">
      <c r="A5" s="5" t="s">
        <v>27</v>
      </c>
      <c r="B5" s="16">
        <v>1</v>
      </c>
      <c r="C5" s="18">
        <v>67</v>
      </c>
      <c r="D5" s="19">
        <v>2.4</v>
      </c>
      <c r="E5" s="12"/>
      <c r="F5" s="19">
        <v>2.35</v>
      </c>
      <c r="G5" s="12"/>
      <c r="H5" s="19">
        <v>37.9</v>
      </c>
      <c r="I5" s="20">
        <v>24.4</v>
      </c>
      <c r="J5" s="11"/>
      <c r="K5" s="12"/>
      <c r="L5" s="11"/>
    </row>
    <row r="6" spans="1:12" ht="15.75" thickBot="1" x14ac:dyDescent="0.3">
      <c r="A6" s="5" t="s">
        <v>28</v>
      </c>
      <c r="B6" s="16">
        <v>1</v>
      </c>
      <c r="C6" s="18">
        <v>56.24</v>
      </c>
      <c r="D6" s="19">
        <v>2</v>
      </c>
      <c r="E6" s="12"/>
      <c r="F6" s="19">
        <v>30.2</v>
      </c>
      <c r="G6" s="12"/>
      <c r="H6" s="19">
        <v>2.67</v>
      </c>
      <c r="I6" s="20">
        <v>21.42</v>
      </c>
      <c r="J6" s="11"/>
      <c r="K6" s="12"/>
      <c r="L6" s="11"/>
    </row>
    <row r="7" spans="1:12" ht="15.75" thickBot="1" x14ac:dyDescent="0.3">
      <c r="A7" s="5" t="s">
        <v>29</v>
      </c>
      <c r="B7" s="8">
        <v>1000</v>
      </c>
      <c r="C7" s="10">
        <v>160547</v>
      </c>
      <c r="D7" s="13">
        <v>145065</v>
      </c>
      <c r="E7" s="12"/>
      <c r="F7" s="11"/>
      <c r="G7" s="14">
        <v>15482</v>
      </c>
      <c r="H7" s="11"/>
      <c r="I7" s="12"/>
      <c r="J7" s="11"/>
      <c r="K7" s="12"/>
      <c r="L7" s="11"/>
    </row>
    <row r="8" spans="1:12" ht="15.75" thickBot="1" x14ac:dyDescent="0.3">
      <c r="A8" s="5" t="s">
        <v>30</v>
      </c>
      <c r="B8" s="16">
        <v>100</v>
      </c>
      <c r="C8" s="10">
        <v>61515</v>
      </c>
      <c r="D8" s="13">
        <v>35343</v>
      </c>
      <c r="E8" s="12"/>
      <c r="F8" s="11"/>
      <c r="G8" s="14">
        <v>26172</v>
      </c>
      <c r="H8" s="11"/>
      <c r="I8" s="12"/>
      <c r="J8" s="11"/>
      <c r="K8" s="12"/>
      <c r="L8" s="11"/>
    </row>
    <row r="9" spans="1:12" ht="15.75" thickBot="1" x14ac:dyDescent="0.3">
      <c r="A9" s="5" t="s">
        <v>31</v>
      </c>
      <c r="B9" s="16">
        <v>1</v>
      </c>
      <c r="C9" s="18">
        <v>14.98</v>
      </c>
      <c r="D9" s="11"/>
      <c r="E9" s="12"/>
      <c r="F9" s="19">
        <v>1.51</v>
      </c>
      <c r="G9" s="12"/>
      <c r="H9" s="19">
        <v>8.31</v>
      </c>
      <c r="I9" s="20">
        <v>5.16</v>
      </c>
      <c r="J9" s="11"/>
      <c r="K9" s="12"/>
      <c r="L9" s="11"/>
    </row>
    <row r="10" spans="1:12" ht="15.75" thickBot="1" x14ac:dyDescent="0.3">
      <c r="A10" s="21" t="s">
        <v>32</v>
      </c>
      <c r="B10" s="16" t="s">
        <v>33</v>
      </c>
      <c r="C10" s="22">
        <v>11293146</v>
      </c>
      <c r="D10" s="8">
        <v>6594075</v>
      </c>
      <c r="E10" s="23">
        <v>78402</v>
      </c>
      <c r="F10" s="8">
        <v>827412</v>
      </c>
      <c r="G10" s="23">
        <v>720056</v>
      </c>
      <c r="H10" s="8">
        <v>2094457</v>
      </c>
      <c r="I10" s="23">
        <v>673432</v>
      </c>
      <c r="J10" s="11"/>
      <c r="K10" s="23">
        <v>293868</v>
      </c>
      <c r="L10" s="8">
        <v>11443</v>
      </c>
    </row>
    <row r="11" spans="1:12" ht="15.75" thickBot="1" x14ac:dyDescent="0.3">
      <c r="A11" s="5" t="s">
        <v>34</v>
      </c>
      <c r="B11" s="8">
        <v>100000</v>
      </c>
      <c r="C11" s="10">
        <v>12722390</v>
      </c>
      <c r="D11" s="24">
        <v>4781764</v>
      </c>
      <c r="E11" s="25"/>
      <c r="F11" s="24">
        <v>4005740</v>
      </c>
      <c r="G11" s="26">
        <v>1631912</v>
      </c>
      <c r="H11" s="24">
        <v>1388055</v>
      </c>
      <c r="I11" s="26">
        <v>914919</v>
      </c>
      <c r="J11" s="11"/>
      <c r="K11" s="12"/>
      <c r="L11" s="11"/>
    </row>
    <row r="12" spans="1:12" ht="15.75" thickBot="1" x14ac:dyDescent="0.3">
      <c r="A12" s="5" t="s">
        <v>35</v>
      </c>
      <c r="B12" s="8">
        <v>10000</v>
      </c>
      <c r="C12" s="10">
        <v>50152</v>
      </c>
      <c r="D12" s="11"/>
      <c r="E12" s="12"/>
      <c r="F12" s="13">
        <v>15812</v>
      </c>
      <c r="G12" s="12"/>
      <c r="H12" s="13">
        <v>14461</v>
      </c>
      <c r="I12" s="14">
        <v>19879</v>
      </c>
      <c r="J12" s="11"/>
      <c r="K12" s="12"/>
      <c r="L12" s="11"/>
    </row>
    <row r="13" spans="1:12" ht="15.75" thickBot="1" x14ac:dyDescent="0.3">
      <c r="A13" s="5" t="s">
        <v>36</v>
      </c>
      <c r="B13" s="16">
        <v>1</v>
      </c>
      <c r="C13" s="18">
        <v>417</v>
      </c>
      <c r="D13" s="11"/>
      <c r="E13" s="12"/>
      <c r="F13" s="11"/>
      <c r="G13" s="12"/>
      <c r="H13" s="19">
        <v>417.25</v>
      </c>
      <c r="I13" s="12"/>
      <c r="J13" s="11"/>
      <c r="K13" s="12"/>
      <c r="L13" s="11"/>
    </row>
    <row r="14" spans="1:12" ht="15.75" thickBot="1" x14ac:dyDescent="0.3">
      <c r="A14" s="5" t="s">
        <v>37</v>
      </c>
      <c r="B14" s="16">
        <v>10</v>
      </c>
      <c r="C14" s="18">
        <v>369.8</v>
      </c>
      <c r="D14" s="11"/>
      <c r="E14" s="12"/>
      <c r="F14" s="19">
        <v>36</v>
      </c>
      <c r="G14" s="12"/>
      <c r="H14" s="19">
        <v>164.7</v>
      </c>
      <c r="I14" s="20">
        <v>169.1</v>
      </c>
      <c r="J14" s="11"/>
      <c r="K14" s="12"/>
      <c r="L14" s="11"/>
    </row>
    <row r="15" spans="1:12" ht="15.75" thickBot="1" x14ac:dyDescent="0.3">
      <c r="A15" s="5" t="s">
        <v>38</v>
      </c>
      <c r="B15" s="16">
        <v>10</v>
      </c>
      <c r="C15" s="18">
        <v>171.7</v>
      </c>
      <c r="D15" s="11"/>
      <c r="E15" s="12"/>
      <c r="F15" s="19">
        <v>72.45</v>
      </c>
      <c r="G15" s="12"/>
      <c r="H15" s="19">
        <v>26.04</v>
      </c>
      <c r="I15" s="20">
        <v>73.16</v>
      </c>
      <c r="J15" s="11"/>
      <c r="K15" s="12"/>
      <c r="L15" s="11"/>
    </row>
    <row r="16" spans="1:12" ht="15.75" thickBot="1" x14ac:dyDescent="0.3">
      <c r="A16" s="5" t="s">
        <v>39</v>
      </c>
      <c r="B16" s="16">
        <v>1.0000000000000001E-5</v>
      </c>
      <c r="C16" s="18">
        <v>2.7799999999999998E-4</v>
      </c>
      <c r="D16" s="11"/>
      <c r="E16" s="12"/>
      <c r="F16" s="11"/>
      <c r="G16" s="12"/>
      <c r="H16" s="19">
        <v>1.26E-4</v>
      </c>
      <c r="I16" s="20">
        <v>1.5100000000000001E-4</v>
      </c>
      <c r="J16" s="11"/>
      <c r="K16" s="12"/>
      <c r="L16" s="11"/>
    </row>
    <row r="17" spans="1:12" ht="15.75" thickBot="1" x14ac:dyDescent="0.3">
      <c r="A17" s="5" t="s">
        <v>40</v>
      </c>
      <c r="B17" s="16">
        <v>1.0000000000000001E-5</v>
      </c>
      <c r="C17" s="18">
        <v>1.9900000000000001E-4</v>
      </c>
      <c r="D17" s="11"/>
      <c r="E17" s="12"/>
      <c r="F17" s="11"/>
      <c r="G17" s="12"/>
      <c r="H17" s="19">
        <v>6.9999999999999994E-5</v>
      </c>
      <c r="I17" s="20">
        <v>1.2899999999999999E-4</v>
      </c>
      <c r="J17" s="11"/>
      <c r="K17" s="12"/>
      <c r="L17" s="11"/>
    </row>
    <row r="18" spans="1:12" ht="15.75" thickBot="1" x14ac:dyDescent="0.3">
      <c r="A18" s="5" t="s">
        <v>41</v>
      </c>
      <c r="B18" s="16">
        <v>100</v>
      </c>
      <c r="C18" s="18">
        <v>763</v>
      </c>
      <c r="D18" s="11"/>
      <c r="E18" s="12"/>
      <c r="F18" s="11"/>
      <c r="G18" s="20">
        <v>763</v>
      </c>
      <c r="H18" s="11"/>
      <c r="I18" s="12"/>
      <c r="J18" s="11"/>
      <c r="K18" s="12"/>
      <c r="L18" s="11"/>
    </row>
    <row r="19" spans="1:12" ht="15.75" thickBot="1" x14ac:dyDescent="0.3">
      <c r="A19" s="5" t="s">
        <v>42</v>
      </c>
      <c r="B19" s="8">
        <v>1000</v>
      </c>
      <c r="C19" s="10">
        <v>45888</v>
      </c>
      <c r="D19" s="11"/>
      <c r="E19" s="14">
        <v>43879</v>
      </c>
      <c r="F19" s="13">
        <v>2009</v>
      </c>
      <c r="G19" s="12"/>
      <c r="H19" s="11"/>
      <c r="I19" s="12"/>
      <c r="J19" s="11"/>
      <c r="K19" s="12"/>
      <c r="L19" s="11"/>
    </row>
    <row r="20" spans="1:12" ht="15.75" thickBot="1" x14ac:dyDescent="0.3">
      <c r="A20" s="5" t="s">
        <v>43</v>
      </c>
      <c r="B20" s="16">
        <v>10</v>
      </c>
      <c r="C20" s="10">
        <v>140847</v>
      </c>
      <c r="D20" s="11"/>
      <c r="E20" s="12"/>
      <c r="F20" s="19">
        <v>410</v>
      </c>
      <c r="G20" s="20">
        <v>38</v>
      </c>
      <c r="H20" s="11"/>
      <c r="I20" s="14">
        <v>140399</v>
      </c>
      <c r="J20" s="11"/>
      <c r="K20" s="12"/>
      <c r="L20" s="11"/>
    </row>
    <row r="21" spans="1:12" ht="15.75" thickBot="1" x14ac:dyDescent="0.3">
      <c r="A21" s="5" t="s">
        <v>44</v>
      </c>
      <c r="B21" s="16">
        <v>1</v>
      </c>
      <c r="C21" s="18">
        <v>235.71</v>
      </c>
      <c r="D21" s="11"/>
      <c r="E21" s="12"/>
      <c r="F21" s="11"/>
      <c r="G21" s="12"/>
      <c r="H21" s="19">
        <v>230.71</v>
      </c>
      <c r="I21" s="12"/>
      <c r="J21" s="11"/>
      <c r="K21" s="20">
        <v>5</v>
      </c>
      <c r="L21" s="11"/>
    </row>
    <row r="22" spans="1:12" ht="15.75" thickBot="1" x14ac:dyDescent="0.3">
      <c r="A22" s="5" t="s">
        <v>45</v>
      </c>
      <c r="B22" s="16">
        <v>100</v>
      </c>
      <c r="C22" s="10">
        <v>1263</v>
      </c>
      <c r="D22" s="11"/>
      <c r="E22" s="12"/>
      <c r="F22" s="11"/>
      <c r="G22" s="12"/>
      <c r="H22" s="11"/>
      <c r="I22" s="12"/>
      <c r="J22" s="11"/>
      <c r="K22" s="14">
        <v>1263</v>
      </c>
      <c r="L22" s="11"/>
    </row>
    <row r="23" spans="1:12" ht="15.75" thickBot="1" x14ac:dyDescent="0.3">
      <c r="A23" s="5" t="s">
        <v>46</v>
      </c>
      <c r="B23" s="8">
        <v>10000</v>
      </c>
      <c r="C23" s="10">
        <v>47161</v>
      </c>
      <c r="D23" s="11"/>
      <c r="E23" s="12"/>
      <c r="F23" s="11"/>
      <c r="G23" s="12"/>
      <c r="H23" s="13">
        <v>47161</v>
      </c>
      <c r="I23" s="12"/>
      <c r="J23" s="11"/>
      <c r="K23" s="12"/>
      <c r="L23" s="11"/>
    </row>
    <row r="24" spans="1:12" ht="15.75" thickBot="1" x14ac:dyDescent="0.3">
      <c r="A24" s="5" t="s">
        <v>47</v>
      </c>
      <c r="B24" s="16">
        <v>100</v>
      </c>
      <c r="C24" s="18">
        <v>107</v>
      </c>
      <c r="D24" s="11"/>
      <c r="E24" s="12"/>
      <c r="F24" s="11"/>
      <c r="G24" s="20">
        <v>107</v>
      </c>
      <c r="H24" s="11"/>
      <c r="I24" s="12"/>
      <c r="J24" s="11"/>
      <c r="K24" s="12"/>
      <c r="L24" s="11"/>
    </row>
    <row r="25" spans="1:12" ht="15.75" thickBot="1" x14ac:dyDescent="0.3">
      <c r="A25" s="5" t="s">
        <v>48</v>
      </c>
      <c r="B25" s="16">
        <v>100</v>
      </c>
      <c r="C25" s="18">
        <v>705</v>
      </c>
      <c r="D25" s="11"/>
      <c r="E25" s="12"/>
      <c r="F25" s="19">
        <v>163</v>
      </c>
      <c r="G25" s="12"/>
      <c r="H25" s="11"/>
      <c r="I25" s="20">
        <v>542</v>
      </c>
      <c r="J25" s="11"/>
      <c r="K25" s="12"/>
      <c r="L25" s="11"/>
    </row>
    <row r="26" spans="1:12" ht="15.75" thickBot="1" x14ac:dyDescent="0.3">
      <c r="A26" s="5" t="s">
        <v>49</v>
      </c>
      <c r="B26" s="16">
        <v>10</v>
      </c>
      <c r="C26" s="18">
        <v>171.4</v>
      </c>
      <c r="D26" s="11"/>
      <c r="E26" s="12"/>
      <c r="F26" s="19">
        <v>44.4</v>
      </c>
      <c r="G26" s="12"/>
      <c r="H26" s="19">
        <v>99</v>
      </c>
      <c r="I26" s="20">
        <v>28</v>
      </c>
      <c r="J26" s="11"/>
      <c r="K26" s="12"/>
      <c r="L26" s="11"/>
    </row>
    <row r="27" spans="1:12" ht="15.75" thickBot="1" x14ac:dyDescent="0.3">
      <c r="A27" s="5" t="s">
        <v>50</v>
      </c>
      <c r="B27" s="16">
        <v>1</v>
      </c>
      <c r="C27" s="18">
        <v>15.78</v>
      </c>
      <c r="D27" s="11"/>
      <c r="E27" s="12"/>
      <c r="F27" s="19">
        <v>1.39</v>
      </c>
      <c r="G27" s="12"/>
      <c r="H27" s="19">
        <v>8.4700000000000006</v>
      </c>
      <c r="I27" s="20">
        <v>5.92</v>
      </c>
      <c r="J27" s="11"/>
      <c r="K27" s="12"/>
      <c r="L27" s="11"/>
    </row>
    <row r="28" spans="1:12" ht="15.75" thickBot="1" x14ac:dyDescent="0.3">
      <c r="A28" s="5" t="s">
        <v>51</v>
      </c>
      <c r="B28" s="8">
        <v>10000</v>
      </c>
      <c r="C28" s="10">
        <v>26777357</v>
      </c>
      <c r="D28" s="13">
        <v>4028678</v>
      </c>
      <c r="E28" s="12"/>
      <c r="F28" s="13">
        <v>109352</v>
      </c>
      <c r="G28" s="14">
        <v>276791</v>
      </c>
      <c r="H28" s="13">
        <v>21766764</v>
      </c>
      <c r="I28" s="12"/>
      <c r="J28" s="13">
        <v>582686</v>
      </c>
      <c r="K28" s="14">
        <v>13086</v>
      </c>
      <c r="L28" s="11"/>
    </row>
    <row r="29" spans="1:12" ht="15.75" thickBot="1" x14ac:dyDescent="0.3">
      <c r="A29" s="5" t="s">
        <v>52</v>
      </c>
      <c r="B29" s="8">
        <v>1000</v>
      </c>
      <c r="C29" s="10">
        <v>18994</v>
      </c>
      <c r="D29" s="11"/>
      <c r="E29" s="12"/>
      <c r="F29" s="11"/>
      <c r="G29" s="14">
        <v>18994</v>
      </c>
      <c r="H29" s="11"/>
      <c r="I29" s="12"/>
      <c r="J29" s="11"/>
      <c r="K29" s="12"/>
      <c r="L29" s="11"/>
    </row>
    <row r="30" spans="1:12" ht="15.75" thickBot="1" x14ac:dyDescent="0.3">
      <c r="A30" s="5" t="s">
        <v>53</v>
      </c>
      <c r="B30" s="16">
        <v>10</v>
      </c>
      <c r="C30" s="18">
        <v>76</v>
      </c>
      <c r="D30" s="11"/>
      <c r="E30" s="12"/>
      <c r="F30" s="11"/>
      <c r="G30" s="12"/>
      <c r="H30" s="19">
        <v>76</v>
      </c>
      <c r="I30" s="12"/>
      <c r="J30" s="11"/>
      <c r="K30" s="12"/>
      <c r="L30" s="11"/>
    </row>
    <row r="31" spans="1:12" ht="15.75" thickBot="1" x14ac:dyDescent="0.3">
      <c r="A31" s="5" t="s">
        <v>54</v>
      </c>
      <c r="B31" s="8">
        <v>1000</v>
      </c>
      <c r="C31" s="10">
        <v>103430</v>
      </c>
      <c r="D31" s="11"/>
      <c r="E31" s="12"/>
      <c r="F31" s="11"/>
      <c r="G31" s="14">
        <v>103430</v>
      </c>
      <c r="H31" s="11"/>
      <c r="I31" s="12"/>
      <c r="J31" s="11"/>
      <c r="K31" s="12"/>
      <c r="L31" s="11"/>
    </row>
    <row r="32" spans="1:12" ht="15.75" thickBot="1" x14ac:dyDescent="0.3">
      <c r="A32" s="5" t="s">
        <v>55</v>
      </c>
      <c r="B32" s="16">
        <v>100</v>
      </c>
      <c r="C32" s="18">
        <v>387</v>
      </c>
      <c r="D32" s="11"/>
      <c r="E32" s="12"/>
      <c r="F32" s="19">
        <v>387</v>
      </c>
      <c r="G32" s="12"/>
      <c r="H32" s="11"/>
      <c r="I32" s="12"/>
      <c r="J32" s="11"/>
      <c r="K32" s="12"/>
      <c r="L32" s="11"/>
    </row>
    <row r="33" spans="1:12" ht="15.75" thickBot="1" x14ac:dyDescent="0.3">
      <c r="A33" s="5" t="s">
        <v>56</v>
      </c>
      <c r="B33" s="16">
        <v>10</v>
      </c>
      <c r="C33" s="18">
        <v>295.10000000000002</v>
      </c>
      <c r="D33" s="19">
        <v>158.5</v>
      </c>
      <c r="E33" s="12"/>
      <c r="F33" s="19">
        <v>80.7</v>
      </c>
      <c r="G33" s="12"/>
      <c r="H33" s="19">
        <v>26.1</v>
      </c>
      <c r="I33" s="20">
        <v>29.8</v>
      </c>
      <c r="J33" s="11"/>
      <c r="K33" s="12"/>
      <c r="L33" s="11"/>
    </row>
    <row r="34" spans="1:12" ht="15.75" thickBot="1" x14ac:dyDescent="0.3">
      <c r="A34" s="5" t="s">
        <v>57</v>
      </c>
      <c r="B34" s="8">
        <v>100000</v>
      </c>
      <c r="C34" s="10">
        <v>12271194</v>
      </c>
      <c r="D34" s="13">
        <v>7315591</v>
      </c>
      <c r="E34" s="20"/>
      <c r="F34" s="13">
        <v>1935750</v>
      </c>
      <c r="G34" s="14">
        <v>865788</v>
      </c>
      <c r="H34" s="13">
        <v>1200092</v>
      </c>
      <c r="I34" s="14">
        <v>953973</v>
      </c>
      <c r="J34" s="19"/>
      <c r="K34" s="12"/>
      <c r="L34" s="11"/>
    </row>
    <row r="35" spans="1:12" ht="15.75" thickBot="1" x14ac:dyDescent="0.3">
      <c r="A35" s="5" t="s">
        <v>58</v>
      </c>
      <c r="B35" s="8">
        <v>10000</v>
      </c>
      <c r="C35" s="10">
        <v>96543</v>
      </c>
      <c r="D35" s="13">
        <v>84743</v>
      </c>
      <c r="E35" s="12"/>
      <c r="F35" s="11"/>
      <c r="G35" s="12"/>
      <c r="H35" s="13">
        <v>11800</v>
      </c>
      <c r="I35" s="12"/>
      <c r="J35" s="11"/>
      <c r="K35" s="12"/>
      <c r="L35" s="11"/>
    </row>
    <row r="36" spans="1:12" ht="15.75" thickBot="1" x14ac:dyDescent="0.3">
      <c r="A36" s="5" t="s">
        <v>59</v>
      </c>
      <c r="B36" s="8">
        <v>10000</v>
      </c>
      <c r="C36" s="10">
        <v>26127958</v>
      </c>
      <c r="D36" s="13">
        <v>14241445</v>
      </c>
      <c r="E36" s="12"/>
      <c r="F36" s="13">
        <v>106909</v>
      </c>
      <c r="G36" s="14">
        <v>2727479</v>
      </c>
      <c r="H36" s="11"/>
      <c r="I36" s="14">
        <v>609362</v>
      </c>
      <c r="J36" s="11"/>
      <c r="K36" s="14">
        <v>8145114</v>
      </c>
      <c r="L36" s="13">
        <v>297649</v>
      </c>
    </row>
    <row r="37" spans="1:12" ht="15.75" thickBot="1" x14ac:dyDescent="0.3">
      <c r="A37" s="5" t="s">
        <v>60</v>
      </c>
      <c r="B37" s="8">
        <v>10000</v>
      </c>
      <c r="C37" s="10">
        <v>762132</v>
      </c>
      <c r="D37" s="13">
        <v>103256</v>
      </c>
      <c r="E37" s="14">
        <v>120254</v>
      </c>
      <c r="F37" s="13">
        <v>339145</v>
      </c>
      <c r="G37" s="14">
        <v>55382</v>
      </c>
      <c r="H37" s="11"/>
      <c r="I37" s="12"/>
      <c r="J37" s="13">
        <v>144095</v>
      </c>
      <c r="K37" s="12"/>
      <c r="L37" s="11"/>
    </row>
    <row r="38" spans="1:12" ht="15.75" thickBot="1" x14ac:dyDescent="0.3">
      <c r="A38" s="5" t="s">
        <v>61</v>
      </c>
      <c r="B38" s="8">
        <v>50000</v>
      </c>
      <c r="C38" s="10">
        <v>785006</v>
      </c>
      <c r="D38" s="13">
        <v>221432</v>
      </c>
      <c r="E38" s="14">
        <v>172608</v>
      </c>
      <c r="F38" s="13">
        <v>51946</v>
      </c>
      <c r="G38" s="12"/>
      <c r="H38" s="11"/>
      <c r="I38" s="14">
        <v>56204</v>
      </c>
      <c r="J38" s="13">
        <v>282816</v>
      </c>
      <c r="K38" s="12"/>
      <c r="L38" s="11"/>
    </row>
    <row r="39" spans="1:12" ht="15.75" thickBot="1" x14ac:dyDescent="0.3">
      <c r="A39" s="5" t="s">
        <v>62</v>
      </c>
      <c r="B39" s="8">
        <v>1000</v>
      </c>
      <c r="C39" s="10">
        <v>12116</v>
      </c>
      <c r="D39" s="13">
        <v>2113</v>
      </c>
      <c r="E39" s="12"/>
      <c r="F39" s="13">
        <v>3645</v>
      </c>
      <c r="G39" s="12"/>
      <c r="H39" s="13">
        <v>6358</v>
      </c>
      <c r="I39" s="12"/>
      <c r="J39" s="11"/>
      <c r="K39" s="12"/>
      <c r="L39" s="11"/>
    </row>
    <row r="40" spans="1:12" ht="15.75" thickBot="1" x14ac:dyDescent="0.3">
      <c r="A40" s="5" t="s">
        <v>63</v>
      </c>
      <c r="B40" s="16">
        <v>10</v>
      </c>
      <c r="C40" s="10">
        <v>3945</v>
      </c>
      <c r="D40" s="11"/>
      <c r="E40" s="20">
        <v>790</v>
      </c>
      <c r="F40" s="11"/>
      <c r="G40" s="14">
        <v>3155</v>
      </c>
      <c r="H40" s="11"/>
      <c r="I40" s="12"/>
      <c r="J40" s="11"/>
      <c r="K40" s="12"/>
      <c r="L40" s="11"/>
    </row>
    <row r="41" spans="1:12" ht="15.75" thickBot="1" x14ac:dyDescent="0.3">
      <c r="A41" s="5" t="s">
        <v>64</v>
      </c>
      <c r="B41" s="16">
        <v>10</v>
      </c>
      <c r="C41" s="18">
        <v>429</v>
      </c>
      <c r="D41" s="11"/>
      <c r="E41" s="12"/>
      <c r="F41" s="19">
        <v>429</v>
      </c>
      <c r="G41" s="12"/>
      <c r="H41" s="11"/>
      <c r="I41" s="12"/>
      <c r="J41" s="11"/>
      <c r="K41" s="12"/>
      <c r="L41" s="11"/>
    </row>
    <row r="42" spans="1:12" ht="15.75" thickBot="1" x14ac:dyDescent="0.3">
      <c r="A42" s="5" t="s">
        <v>65</v>
      </c>
      <c r="B42" s="16">
        <v>1</v>
      </c>
      <c r="C42" s="18">
        <v>8</v>
      </c>
      <c r="D42" s="11"/>
      <c r="E42" s="12"/>
      <c r="F42" s="11"/>
      <c r="G42" s="12"/>
      <c r="H42" s="19">
        <v>7.9980000000000002</v>
      </c>
      <c r="I42" s="12"/>
      <c r="J42" s="11"/>
      <c r="K42" s="12"/>
      <c r="L42" s="11"/>
    </row>
    <row r="43" spans="1:12" ht="15.75" thickBot="1" x14ac:dyDescent="0.3">
      <c r="A43" s="5" t="s">
        <v>66</v>
      </c>
      <c r="B43" s="16">
        <v>100</v>
      </c>
      <c r="C43" s="18">
        <v>519</v>
      </c>
      <c r="D43" s="11"/>
      <c r="E43" s="12"/>
      <c r="F43" s="19">
        <v>519</v>
      </c>
      <c r="G43" s="12"/>
      <c r="H43" s="11"/>
      <c r="I43" s="12"/>
      <c r="J43" s="11"/>
      <c r="K43" s="12"/>
      <c r="L43" s="11"/>
    </row>
    <row r="44" spans="1:12" ht="15.75" thickBot="1" x14ac:dyDescent="0.3">
      <c r="A44" s="5" t="s">
        <v>67</v>
      </c>
      <c r="B44" s="16">
        <v>100</v>
      </c>
      <c r="C44" s="18">
        <v>629</v>
      </c>
      <c r="D44" s="11"/>
      <c r="E44" s="12"/>
      <c r="F44" s="11"/>
      <c r="G44" s="20">
        <v>629</v>
      </c>
      <c r="H44" s="11"/>
      <c r="I44" s="12"/>
      <c r="J44" s="11"/>
      <c r="K44" s="12"/>
      <c r="L44" s="11"/>
    </row>
    <row r="45" spans="1:12" ht="15.75" thickBot="1" x14ac:dyDescent="0.3">
      <c r="A45" s="5" t="s">
        <v>68</v>
      </c>
      <c r="B45" s="16">
        <v>10</v>
      </c>
      <c r="C45" s="18">
        <v>220.5</v>
      </c>
      <c r="D45" s="11"/>
      <c r="E45" s="12"/>
      <c r="F45" s="11"/>
      <c r="G45" s="20">
        <v>220.5</v>
      </c>
      <c r="H45" s="11"/>
      <c r="I45" s="12"/>
      <c r="J45" s="11"/>
      <c r="K45" s="12"/>
      <c r="L45" s="11"/>
    </row>
    <row r="46" spans="1:12" ht="15.75" thickBot="1" x14ac:dyDescent="0.3">
      <c r="A46" s="5" t="s">
        <v>69</v>
      </c>
      <c r="B46" s="8">
        <v>100000</v>
      </c>
      <c r="C46" s="10">
        <v>5679072</v>
      </c>
      <c r="D46" s="13">
        <v>3772732</v>
      </c>
      <c r="E46" s="14">
        <v>626855</v>
      </c>
      <c r="F46" s="13">
        <v>1279485</v>
      </c>
      <c r="G46" s="12"/>
      <c r="H46" s="11"/>
      <c r="I46" s="12"/>
      <c r="J46" s="11"/>
      <c r="K46" s="12"/>
      <c r="L46" s="11"/>
    </row>
    <row r="47" spans="1:12" ht="15.75" thickBot="1" x14ac:dyDescent="0.3">
      <c r="A47" s="5" t="s">
        <v>70</v>
      </c>
      <c r="B47" s="16">
        <v>10</v>
      </c>
      <c r="C47" s="18">
        <v>11.1</v>
      </c>
      <c r="D47" s="11"/>
      <c r="E47" s="12"/>
      <c r="F47" s="11"/>
      <c r="G47" s="12"/>
      <c r="H47" s="19">
        <v>11.1</v>
      </c>
      <c r="I47" s="12"/>
      <c r="J47" s="11"/>
      <c r="K47" s="12"/>
      <c r="L47" s="11"/>
    </row>
    <row r="48" spans="1:12" ht="15.75" thickBot="1" x14ac:dyDescent="0.3">
      <c r="A48" s="5" t="s">
        <v>71</v>
      </c>
      <c r="B48" s="16">
        <v>100</v>
      </c>
      <c r="C48" s="10">
        <v>183133</v>
      </c>
      <c r="D48" s="13">
        <v>156607</v>
      </c>
      <c r="E48" s="12"/>
      <c r="F48" s="11"/>
      <c r="G48" s="14">
        <v>23365</v>
      </c>
      <c r="H48" s="19">
        <v>109</v>
      </c>
      <c r="I48" s="12"/>
      <c r="J48" s="11"/>
      <c r="K48" s="12"/>
      <c r="L48" s="13">
        <v>3052</v>
      </c>
    </row>
    <row r="49" spans="1:12" ht="15.75" thickBot="1" x14ac:dyDescent="0.3">
      <c r="A49" s="5" t="s">
        <v>72</v>
      </c>
      <c r="B49" s="16">
        <v>10</v>
      </c>
      <c r="C49" s="18">
        <v>88.5</v>
      </c>
      <c r="D49" s="19">
        <v>88.5</v>
      </c>
      <c r="E49" s="12"/>
      <c r="F49" s="11"/>
      <c r="G49" s="12"/>
      <c r="H49" s="11"/>
      <c r="I49" s="12"/>
      <c r="J49" s="11"/>
      <c r="K49" s="12"/>
      <c r="L49" s="11"/>
    </row>
    <row r="50" spans="1:12" ht="15.75" thickBot="1" x14ac:dyDescent="0.3">
      <c r="A50" s="5" t="s">
        <v>73</v>
      </c>
      <c r="B50" s="8">
        <v>1000</v>
      </c>
      <c r="C50" s="10">
        <v>130062</v>
      </c>
      <c r="D50" s="13">
        <v>124862</v>
      </c>
      <c r="E50" s="12"/>
      <c r="F50" s="11"/>
      <c r="G50" s="14">
        <v>5200</v>
      </c>
      <c r="H50" s="11"/>
      <c r="I50" s="12"/>
      <c r="J50" s="11"/>
      <c r="K50" s="12"/>
      <c r="L50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workbookViewId="0">
      <selection activeCell="U16" sqref="U16"/>
    </sheetView>
  </sheetViews>
  <sheetFormatPr defaultRowHeight="15" x14ac:dyDescent="0.25"/>
  <cols>
    <col min="1" max="1" width="46.42578125" customWidth="1"/>
  </cols>
  <sheetData>
    <row r="1" spans="1:20" x14ac:dyDescent="0.25">
      <c r="A1" s="30" t="s">
        <v>75</v>
      </c>
    </row>
    <row r="2" spans="1:20" ht="15.75" thickBot="1" x14ac:dyDescent="0.3"/>
    <row r="3" spans="1:20" ht="51" customHeight="1" thickBot="1" x14ac:dyDescent="0.3">
      <c r="A3" s="117" t="s">
        <v>76</v>
      </c>
      <c r="B3" s="119" t="s">
        <v>77</v>
      </c>
      <c r="C3" s="113" t="s">
        <v>17</v>
      </c>
      <c r="D3" s="114"/>
      <c r="E3" s="115" t="s">
        <v>18</v>
      </c>
      <c r="F3" s="116"/>
      <c r="G3" s="113" t="s">
        <v>19</v>
      </c>
      <c r="H3" s="114"/>
      <c r="I3" s="115" t="s">
        <v>20</v>
      </c>
      <c r="J3" s="116"/>
      <c r="K3" s="113" t="s">
        <v>21</v>
      </c>
      <c r="L3" s="114"/>
      <c r="M3" s="115" t="s">
        <v>22</v>
      </c>
      <c r="N3" s="116"/>
      <c r="O3" s="113" t="s">
        <v>23</v>
      </c>
      <c r="P3" s="114"/>
      <c r="Q3" s="115" t="s">
        <v>24</v>
      </c>
      <c r="R3" s="116"/>
      <c r="S3" s="113" t="s">
        <v>25</v>
      </c>
      <c r="T3" s="114"/>
    </row>
    <row r="4" spans="1:20" ht="15.75" thickBot="1" x14ac:dyDescent="0.3">
      <c r="A4" s="118"/>
      <c r="B4" s="120"/>
      <c r="C4" s="33" t="s">
        <v>78</v>
      </c>
      <c r="D4" s="33" t="s">
        <v>79</v>
      </c>
      <c r="E4" s="34" t="s">
        <v>78</v>
      </c>
      <c r="F4" s="34" t="s">
        <v>79</v>
      </c>
      <c r="G4" s="33" t="s">
        <v>78</v>
      </c>
      <c r="H4" s="33" t="s">
        <v>79</v>
      </c>
      <c r="I4" s="34" t="s">
        <v>78</v>
      </c>
      <c r="J4" s="34" t="s">
        <v>79</v>
      </c>
      <c r="K4" s="33" t="s">
        <v>78</v>
      </c>
      <c r="L4" s="33" t="s">
        <v>79</v>
      </c>
      <c r="M4" s="34" t="s">
        <v>78</v>
      </c>
      <c r="N4" s="34" t="s">
        <v>79</v>
      </c>
      <c r="O4" s="33" t="s">
        <v>78</v>
      </c>
      <c r="P4" s="33" t="s">
        <v>79</v>
      </c>
      <c r="Q4" s="34" t="s">
        <v>78</v>
      </c>
      <c r="R4" s="34" t="s">
        <v>79</v>
      </c>
      <c r="S4" s="33" t="s">
        <v>78</v>
      </c>
      <c r="T4" s="33" t="s">
        <v>79</v>
      </c>
    </row>
    <row r="5" spans="1:20" ht="15.75" thickBot="1" x14ac:dyDescent="0.3">
      <c r="A5" s="35" t="s">
        <v>26</v>
      </c>
      <c r="B5" s="36">
        <v>119</v>
      </c>
      <c r="C5" s="37"/>
      <c r="D5" s="37"/>
      <c r="E5" s="38"/>
      <c r="F5" s="38"/>
      <c r="G5" s="39">
        <v>1</v>
      </c>
      <c r="H5" s="40">
        <v>0.03</v>
      </c>
      <c r="I5" s="41">
        <v>2</v>
      </c>
      <c r="J5" s="42">
        <v>0.01</v>
      </c>
      <c r="K5" s="39">
        <v>9</v>
      </c>
      <c r="L5" s="40">
        <v>0.02</v>
      </c>
      <c r="M5" s="41">
        <v>1</v>
      </c>
      <c r="N5" s="41" t="s">
        <v>80</v>
      </c>
      <c r="O5" s="39">
        <v>106</v>
      </c>
      <c r="P5" s="40">
        <v>0.94</v>
      </c>
      <c r="Q5" s="38"/>
      <c r="R5" s="38"/>
      <c r="S5" s="37"/>
      <c r="T5" s="37"/>
    </row>
    <row r="6" spans="1:20" ht="15.75" thickBot="1" x14ac:dyDescent="0.3">
      <c r="A6" s="35" t="s">
        <v>27</v>
      </c>
      <c r="B6" s="36">
        <v>9</v>
      </c>
      <c r="C6" s="39">
        <v>1</v>
      </c>
      <c r="D6" s="40">
        <v>0.04</v>
      </c>
      <c r="E6" s="38"/>
      <c r="F6" s="38"/>
      <c r="G6" s="39">
        <v>1</v>
      </c>
      <c r="H6" s="40">
        <v>0.04</v>
      </c>
      <c r="I6" s="38"/>
      <c r="J6" s="38"/>
      <c r="K6" s="39">
        <v>5</v>
      </c>
      <c r="L6" s="40">
        <v>0.56999999999999995</v>
      </c>
      <c r="M6" s="41">
        <v>2</v>
      </c>
      <c r="N6" s="42">
        <v>0.36</v>
      </c>
      <c r="O6" s="37"/>
      <c r="P6" s="37"/>
      <c r="Q6" s="38"/>
      <c r="R6" s="38"/>
      <c r="S6" s="37"/>
      <c r="T6" s="37"/>
    </row>
    <row r="7" spans="1:20" ht="15.75" thickBot="1" x14ac:dyDescent="0.3">
      <c r="A7" s="35" t="s">
        <v>28</v>
      </c>
      <c r="B7" s="36">
        <v>6</v>
      </c>
      <c r="C7" s="39">
        <v>1</v>
      </c>
      <c r="D7" s="40">
        <v>0.04</v>
      </c>
      <c r="E7" s="38"/>
      <c r="F7" s="38"/>
      <c r="G7" s="39">
        <v>2</v>
      </c>
      <c r="H7" s="40">
        <v>0.54</v>
      </c>
      <c r="I7" s="38"/>
      <c r="J7" s="38"/>
      <c r="K7" s="39">
        <v>1</v>
      </c>
      <c r="L7" s="40">
        <v>0.05</v>
      </c>
      <c r="M7" s="41">
        <v>2</v>
      </c>
      <c r="N7" s="42">
        <v>0.38</v>
      </c>
      <c r="O7" s="37"/>
      <c r="P7" s="37"/>
      <c r="Q7" s="38"/>
      <c r="R7" s="38"/>
      <c r="S7" s="37"/>
      <c r="T7" s="37"/>
    </row>
    <row r="8" spans="1:20" ht="15.75" thickBot="1" x14ac:dyDescent="0.3">
      <c r="A8" s="35" t="s">
        <v>29</v>
      </c>
      <c r="B8" s="36">
        <v>3</v>
      </c>
      <c r="C8" s="39">
        <v>2</v>
      </c>
      <c r="D8" s="40">
        <v>0.9</v>
      </c>
      <c r="E8" s="38"/>
      <c r="F8" s="38"/>
      <c r="G8" s="37"/>
      <c r="H8" s="37"/>
      <c r="I8" s="41">
        <v>1</v>
      </c>
      <c r="J8" s="42">
        <v>0.1</v>
      </c>
      <c r="K8" s="37"/>
      <c r="L8" s="37"/>
      <c r="M8" s="38"/>
      <c r="N8" s="38"/>
      <c r="O8" s="37"/>
      <c r="P8" s="37"/>
      <c r="Q8" s="38"/>
      <c r="R8" s="38"/>
      <c r="S8" s="37"/>
      <c r="T8" s="37"/>
    </row>
    <row r="9" spans="1:20" ht="15.75" thickBot="1" x14ac:dyDescent="0.3">
      <c r="A9" s="35" t="s">
        <v>30</v>
      </c>
      <c r="B9" s="36">
        <v>4</v>
      </c>
      <c r="C9" s="39">
        <v>2</v>
      </c>
      <c r="D9" s="40">
        <v>0.56999999999999995</v>
      </c>
      <c r="E9" s="38"/>
      <c r="F9" s="38"/>
      <c r="G9" s="37"/>
      <c r="H9" s="37"/>
      <c r="I9" s="41">
        <v>2</v>
      </c>
      <c r="J9" s="42">
        <v>0.43</v>
      </c>
      <c r="K9" s="37"/>
      <c r="L9" s="37"/>
      <c r="M9" s="38"/>
      <c r="N9" s="38"/>
      <c r="O9" s="37"/>
      <c r="P9" s="37"/>
      <c r="Q9" s="38"/>
      <c r="R9" s="38"/>
      <c r="S9" s="37"/>
      <c r="T9" s="37"/>
    </row>
    <row r="10" spans="1:20" ht="15.75" thickBot="1" x14ac:dyDescent="0.3">
      <c r="A10" s="35" t="s">
        <v>31</v>
      </c>
      <c r="B10" s="36">
        <v>7</v>
      </c>
      <c r="C10" s="37"/>
      <c r="D10" s="37"/>
      <c r="E10" s="38"/>
      <c r="F10" s="38"/>
      <c r="G10" s="39">
        <v>1</v>
      </c>
      <c r="H10" s="40">
        <v>0.1</v>
      </c>
      <c r="I10" s="38"/>
      <c r="J10" s="38"/>
      <c r="K10" s="39">
        <v>4</v>
      </c>
      <c r="L10" s="40">
        <v>0.55000000000000004</v>
      </c>
      <c r="M10" s="41">
        <v>2</v>
      </c>
      <c r="N10" s="42">
        <v>0.34</v>
      </c>
      <c r="O10" s="37"/>
      <c r="P10" s="37"/>
      <c r="Q10" s="38"/>
      <c r="R10" s="38"/>
      <c r="S10" s="37"/>
      <c r="T10" s="37"/>
    </row>
    <row r="11" spans="1:20" ht="15.75" thickBot="1" x14ac:dyDescent="0.3">
      <c r="A11" s="35" t="s">
        <v>81</v>
      </c>
      <c r="B11" s="36">
        <v>84</v>
      </c>
      <c r="C11" s="39">
        <v>27</v>
      </c>
      <c r="D11" s="40">
        <v>0.57999999999999996</v>
      </c>
      <c r="E11" s="41">
        <v>2</v>
      </c>
      <c r="F11" s="42">
        <v>0.01</v>
      </c>
      <c r="G11" s="39">
        <v>6</v>
      </c>
      <c r="H11" s="40">
        <v>7.0000000000000007E-2</v>
      </c>
      <c r="I11" s="41">
        <v>5</v>
      </c>
      <c r="J11" s="42">
        <v>0.06</v>
      </c>
      <c r="K11" s="39">
        <v>32</v>
      </c>
      <c r="L11" s="40">
        <v>0.19</v>
      </c>
      <c r="M11" s="41">
        <v>6</v>
      </c>
      <c r="N11" s="42">
        <v>0.06</v>
      </c>
      <c r="O11" s="37"/>
      <c r="P11" s="37"/>
      <c r="Q11" s="41">
        <v>5</v>
      </c>
      <c r="R11" s="42">
        <v>0.03</v>
      </c>
      <c r="S11" s="39">
        <v>1</v>
      </c>
      <c r="T11" s="39" t="s">
        <v>80</v>
      </c>
    </row>
    <row r="12" spans="1:20" ht="15.75" thickBot="1" x14ac:dyDescent="0.3">
      <c r="A12" s="35" t="s">
        <v>34</v>
      </c>
      <c r="B12" s="36">
        <v>26</v>
      </c>
      <c r="C12" s="39">
        <v>13</v>
      </c>
      <c r="D12" s="40">
        <v>0.38</v>
      </c>
      <c r="E12" s="38"/>
      <c r="F12" s="38"/>
      <c r="G12" s="39">
        <v>1</v>
      </c>
      <c r="H12" s="40">
        <v>0.31</v>
      </c>
      <c r="I12" s="41">
        <v>1</v>
      </c>
      <c r="J12" s="42">
        <v>0.13</v>
      </c>
      <c r="K12" s="39">
        <v>8</v>
      </c>
      <c r="L12" s="40">
        <v>0.11</v>
      </c>
      <c r="M12" s="41">
        <v>3</v>
      </c>
      <c r="N12" s="42">
        <v>7.0000000000000007E-2</v>
      </c>
      <c r="O12" s="37"/>
      <c r="P12" s="37"/>
      <c r="Q12" s="38"/>
      <c r="R12" s="38"/>
      <c r="S12" s="37"/>
      <c r="T12" s="37"/>
    </row>
    <row r="13" spans="1:20" ht="15.75" thickBot="1" x14ac:dyDescent="0.3">
      <c r="A13" s="35" t="s">
        <v>35</v>
      </c>
      <c r="B13" s="36">
        <v>3</v>
      </c>
      <c r="C13" s="37"/>
      <c r="D13" s="37"/>
      <c r="E13" s="38"/>
      <c r="F13" s="38"/>
      <c r="G13" s="39">
        <v>1</v>
      </c>
      <c r="H13" s="40">
        <v>0.32</v>
      </c>
      <c r="I13" s="38"/>
      <c r="J13" s="38"/>
      <c r="K13" s="39">
        <v>1</v>
      </c>
      <c r="L13" s="40">
        <v>0.28999999999999998</v>
      </c>
      <c r="M13" s="41">
        <v>1</v>
      </c>
      <c r="N13" s="42">
        <v>0.4</v>
      </c>
      <c r="O13" s="37"/>
      <c r="P13" s="37"/>
      <c r="Q13" s="38"/>
      <c r="R13" s="38"/>
      <c r="S13" s="37"/>
      <c r="T13" s="37"/>
    </row>
    <row r="14" spans="1:20" ht="15.75" thickBot="1" x14ac:dyDescent="0.3">
      <c r="A14" s="35" t="s">
        <v>36</v>
      </c>
      <c r="B14" s="36">
        <v>22</v>
      </c>
      <c r="C14" s="37"/>
      <c r="D14" s="37"/>
      <c r="E14" s="38"/>
      <c r="F14" s="38"/>
      <c r="G14" s="37"/>
      <c r="H14" s="37"/>
      <c r="I14" s="38"/>
      <c r="J14" s="38"/>
      <c r="K14" s="39">
        <v>22</v>
      </c>
      <c r="L14" s="40">
        <v>1</v>
      </c>
      <c r="M14" s="38"/>
      <c r="N14" s="38"/>
      <c r="O14" s="37"/>
      <c r="P14" s="37"/>
      <c r="Q14" s="38"/>
      <c r="R14" s="38"/>
      <c r="S14" s="37"/>
      <c r="T14" s="37"/>
    </row>
    <row r="15" spans="1:20" ht="15.75" thickBot="1" x14ac:dyDescent="0.3">
      <c r="A15" s="35" t="s">
        <v>37</v>
      </c>
      <c r="B15" s="36">
        <v>8</v>
      </c>
      <c r="C15" s="37"/>
      <c r="D15" s="37"/>
      <c r="E15" s="38"/>
      <c r="F15" s="38"/>
      <c r="G15" s="39">
        <v>1</v>
      </c>
      <c r="H15" s="40">
        <v>0.1</v>
      </c>
      <c r="I15" s="38"/>
      <c r="J15" s="38"/>
      <c r="K15" s="39">
        <v>4</v>
      </c>
      <c r="L15" s="40">
        <v>0.45</v>
      </c>
      <c r="M15" s="41">
        <v>3</v>
      </c>
      <c r="N15" s="42">
        <v>0.46</v>
      </c>
      <c r="O15" s="37"/>
      <c r="P15" s="37"/>
      <c r="Q15" s="38"/>
      <c r="R15" s="38"/>
      <c r="S15" s="37"/>
      <c r="T15" s="37"/>
    </row>
    <row r="16" spans="1:20" ht="15.75" thickBot="1" x14ac:dyDescent="0.3">
      <c r="A16" s="35" t="s">
        <v>38</v>
      </c>
      <c r="B16" s="36">
        <v>6</v>
      </c>
      <c r="C16" s="37"/>
      <c r="D16" s="37"/>
      <c r="E16" s="38"/>
      <c r="F16" s="38"/>
      <c r="G16" s="39">
        <v>2</v>
      </c>
      <c r="H16" s="40">
        <v>0.42</v>
      </c>
      <c r="I16" s="38"/>
      <c r="J16" s="38"/>
      <c r="K16" s="39">
        <v>2</v>
      </c>
      <c r="L16" s="40">
        <v>0.15</v>
      </c>
      <c r="M16" s="41">
        <v>2</v>
      </c>
      <c r="N16" s="42">
        <v>0.43</v>
      </c>
      <c r="O16" s="37"/>
      <c r="P16" s="37"/>
      <c r="Q16" s="38"/>
      <c r="R16" s="38"/>
      <c r="S16" s="37"/>
      <c r="T16" s="37"/>
    </row>
    <row r="17" spans="1:20" ht="15.75" thickBot="1" x14ac:dyDescent="0.3">
      <c r="A17" s="35" t="s">
        <v>39</v>
      </c>
      <c r="B17" s="36">
        <v>4</v>
      </c>
      <c r="C17" s="37"/>
      <c r="D17" s="37"/>
      <c r="E17" s="38"/>
      <c r="F17" s="38"/>
      <c r="G17" s="37"/>
      <c r="H17" s="37"/>
      <c r="I17" s="38"/>
      <c r="J17" s="38"/>
      <c r="K17" s="39">
        <v>2</v>
      </c>
      <c r="L17" s="40">
        <v>0.45</v>
      </c>
      <c r="M17" s="41">
        <v>2</v>
      </c>
      <c r="N17" s="42">
        <v>0.55000000000000004</v>
      </c>
      <c r="O17" s="37"/>
      <c r="P17" s="37"/>
      <c r="Q17" s="38"/>
      <c r="R17" s="38"/>
      <c r="S17" s="37"/>
      <c r="T17" s="37"/>
    </row>
    <row r="18" spans="1:20" ht="15.75" thickBot="1" x14ac:dyDescent="0.3">
      <c r="A18" s="35" t="s">
        <v>40</v>
      </c>
      <c r="B18" s="36">
        <v>4</v>
      </c>
      <c r="C18" s="37"/>
      <c r="D18" s="37"/>
      <c r="E18" s="38"/>
      <c r="F18" s="38"/>
      <c r="G18" s="37"/>
      <c r="H18" s="37"/>
      <c r="I18" s="38"/>
      <c r="J18" s="38"/>
      <c r="K18" s="39">
        <v>2</v>
      </c>
      <c r="L18" s="40">
        <v>0.35</v>
      </c>
      <c r="M18" s="41">
        <v>2</v>
      </c>
      <c r="N18" s="42">
        <v>0.65</v>
      </c>
      <c r="O18" s="37"/>
      <c r="P18" s="37"/>
      <c r="Q18" s="38"/>
      <c r="R18" s="38"/>
      <c r="S18" s="37"/>
      <c r="T18" s="37"/>
    </row>
    <row r="19" spans="1:20" ht="15.75" thickBot="1" x14ac:dyDescent="0.3">
      <c r="A19" s="35" t="s">
        <v>41</v>
      </c>
      <c r="B19" s="36">
        <v>1</v>
      </c>
      <c r="C19" s="37"/>
      <c r="D19" s="37"/>
      <c r="E19" s="38"/>
      <c r="F19" s="38"/>
      <c r="G19" s="37"/>
      <c r="H19" s="37"/>
      <c r="I19" s="41">
        <v>1</v>
      </c>
      <c r="J19" s="42">
        <v>1</v>
      </c>
      <c r="K19" s="37"/>
      <c r="L19" s="37"/>
      <c r="M19" s="38"/>
      <c r="N19" s="38"/>
      <c r="O19" s="37"/>
      <c r="P19" s="37"/>
      <c r="Q19" s="38"/>
      <c r="R19" s="38"/>
      <c r="S19" s="37"/>
      <c r="T19" s="37"/>
    </row>
    <row r="20" spans="1:20" ht="15.75" thickBot="1" x14ac:dyDescent="0.3">
      <c r="A20" s="35" t="s">
        <v>42</v>
      </c>
      <c r="B20" s="36">
        <v>2</v>
      </c>
      <c r="C20" s="37"/>
      <c r="D20" s="37"/>
      <c r="E20" s="41">
        <v>1</v>
      </c>
      <c r="F20" s="42">
        <v>0.96</v>
      </c>
      <c r="G20" s="39">
        <v>1</v>
      </c>
      <c r="H20" s="40">
        <v>0.04</v>
      </c>
      <c r="I20" s="38"/>
      <c r="J20" s="38"/>
      <c r="K20" s="37"/>
      <c r="L20" s="37"/>
      <c r="M20" s="38"/>
      <c r="N20" s="38"/>
      <c r="O20" s="37"/>
      <c r="P20" s="37"/>
      <c r="Q20" s="38"/>
      <c r="R20" s="38"/>
      <c r="S20" s="37"/>
      <c r="T20" s="37"/>
    </row>
    <row r="21" spans="1:20" ht="15.75" thickBot="1" x14ac:dyDescent="0.3">
      <c r="A21" s="35" t="s">
        <v>43</v>
      </c>
      <c r="B21" s="36">
        <v>5</v>
      </c>
      <c r="C21" s="37"/>
      <c r="D21" s="37"/>
      <c r="E21" s="38"/>
      <c r="F21" s="38"/>
      <c r="G21" s="39">
        <v>1</v>
      </c>
      <c r="H21" s="39" t="s">
        <v>80</v>
      </c>
      <c r="I21" s="41">
        <v>1</v>
      </c>
      <c r="J21" s="41" t="s">
        <v>80</v>
      </c>
      <c r="K21" s="37"/>
      <c r="L21" s="37"/>
      <c r="M21" s="41">
        <v>3</v>
      </c>
      <c r="N21" s="42">
        <v>1</v>
      </c>
      <c r="O21" s="37"/>
      <c r="P21" s="37"/>
      <c r="Q21" s="38"/>
      <c r="R21" s="38"/>
      <c r="S21" s="37"/>
      <c r="T21" s="37"/>
    </row>
    <row r="22" spans="1:20" ht="15.75" thickBot="1" x14ac:dyDescent="0.3">
      <c r="A22" s="35" t="s">
        <v>46</v>
      </c>
      <c r="B22" s="36">
        <v>2</v>
      </c>
      <c r="C22" s="37"/>
      <c r="D22" s="37"/>
      <c r="E22" s="38"/>
      <c r="F22" s="38"/>
      <c r="G22" s="37"/>
      <c r="H22" s="37"/>
      <c r="I22" s="38"/>
      <c r="J22" s="38"/>
      <c r="K22" s="39">
        <v>2</v>
      </c>
      <c r="L22" s="40">
        <v>1</v>
      </c>
      <c r="M22" s="38"/>
      <c r="N22" s="38"/>
      <c r="O22" s="37"/>
      <c r="P22" s="37"/>
      <c r="Q22" s="38"/>
      <c r="R22" s="38"/>
      <c r="S22" s="37"/>
      <c r="T22" s="37"/>
    </row>
    <row r="23" spans="1:20" ht="15.75" thickBot="1" x14ac:dyDescent="0.3">
      <c r="A23" s="35" t="s">
        <v>47</v>
      </c>
      <c r="B23" s="36">
        <v>1</v>
      </c>
      <c r="C23" s="37"/>
      <c r="D23" s="37"/>
      <c r="E23" s="38"/>
      <c r="F23" s="38"/>
      <c r="G23" s="37"/>
      <c r="H23" s="37"/>
      <c r="I23" s="41">
        <v>1</v>
      </c>
      <c r="J23" s="42">
        <v>1</v>
      </c>
      <c r="K23" s="37"/>
      <c r="L23" s="37"/>
      <c r="M23" s="38"/>
      <c r="N23" s="38"/>
      <c r="O23" s="37"/>
      <c r="P23" s="37"/>
      <c r="Q23" s="38"/>
      <c r="R23" s="38"/>
      <c r="S23" s="37"/>
      <c r="T23" s="37"/>
    </row>
    <row r="24" spans="1:20" ht="15.75" thickBot="1" x14ac:dyDescent="0.3">
      <c r="A24" s="35" t="s">
        <v>48</v>
      </c>
      <c r="B24" s="36">
        <v>2</v>
      </c>
      <c r="C24" s="37"/>
      <c r="D24" s="37"/>
      <c r="E24" s="38"/>
      <c r="F24" s="38"/>
      <c r="G24" s="39">
        <v>1</v>
      </c>
      <c r="H24" s="40">
        <v>0.23</v>
      </c>
      <c r="I24" s="38"/>
      <c r="J24" s="38"/>
      <c r="K24" s="37"/>
      <c r="L24" s="37"/>
      <c r="M24" s="41">
        <v>1</v>
      </c>
      <c r="N24" s="42">
        <v>0.77</v>
      </c>
      <c r="O24" s="37"/>
      <c r="P24" s="37"/>
      <c r="Q24" s="38"/>
      <c r="R24" s="38"/>
      <c r="S24" s="37"/>
      <c r="T24" s="37"/>
    </row>
    <row r="25" spans="1:20" ht="15.75" thickBot="1" x14ac:dyDescent="0.3">
      <c r="A25" s="35" t="s">
        <v>49</v>
      </c>
      <c r="B25" s="36">
        <v>4</v>
      </c>
      <c r="C25" s="37"/>
      <c r="D25" s="37"/>
      <c r="E25" s="38"/>
      <c r="F25" s="38"/>
      <c r="G25" s="39">
        <v>1</v>
      </c>
      <c r="H25" s="40">
        <v>0.26</v>
      </c>
      <c r="I25" s="38"/>
      <c r="J25" s="38"/>
      <c r="K25" s="39">
        <v>2</v>
      </c>
      <c r="L25" s="40">
        <v>0.57999999999999996</v>
      </c>
      <c r="M25" s="41">
        <v>1</v>
      </c>
      <c r="N25" s="42">
        <v>0.16</v>
      </c>
      <c r="O25" s="37"/>
      <c r="P25" s="37"/>
      <c r="Q25" s="38"/>
      <c r="R25" s="38"/>
      <c r="S25" s="37"/>
      <c r="T25" s="37"/>
    </row>
    <row r="26" spans="1:20" ht="15.75" thickBot="1" x14ac:dyDescent="0.3">
      <c r="A26" s="35" t="s">
        <v>50</v>
      </c>
      <c r="B26" s="36">
        <v>8</v>
      </c>
      <c r="C26" s="37"/>
      <c r="D26" s="37"/>
      <c r="E26" s="38"/>
      <c r="F26" s="38"/>
      <c r="G26" s="39">
        <v>1</v>
      </c>
      <c r="H26" s="40">
        <v>0.09</v>
      </c>
      <c r="I26" s="38"/>
      <c r="J26" s="38"/>
      <c r="K26" s="39">
        <v>4</v>
      </c>
      <c r="L26" s="40">
        <v>0.54</v>
      </c>
      <c r="M26" s="41">
        <v>3</v>
      </c>
      <c r="N26" s="42">
        <v>0.38</v>
      </c>
      <c r="O26" s="37"/>
      <c r="P26" s="37"/>
      <c r="Q26" s="38"/>
      <c r="R26" s="38"/>
      <c r="S26" s="37"/>
      <c r="T26" s="37"/>
    </row>
    <row r="27" spans="1:20" ht="15.75" thickBot="1" x14ac:dyDescent="0.3">
      <c r="A27" s="35" t="s">
        <v>51</v>
      </c>
      <c r="B27" s="36">
        <v>106</v>
      </c>
      <c r="C27" s="39">
        <v>17</v>
      </c>
      <c r="D27" s="40">
        <v>0.15</v>
      </c>
      <c r="E27" s="38"/>
      <c r="F27" s="38"/>
      <c r="G27" s="39">
        <v>2</v>
      </c>
      <c r="H27" s="39" t="s">
        <v>82</v>
      </c>
      <c r="I27" s="41">
        <v>2</v>
      </c>
      <c r="J27" s="42">
        <v>0.01</v>
      </c>
      <c r="K27" s="39">
        <v>62</v>
      </c>
      <c r="L27" s="40">
        <v>0.81</v>
      </c>
      <c r="M27" s="38"/>
      <c r="N27" s="38"/>
      <c r="O27" s="39">
        <v>22</v>
      </c>
      <c r="P27" s="40">
        <v>0.02</v>
      </c>
      <c r="Q27" s="41">
        <v>1</v>
      </c>
      <c r="R27" s="41" t="s">
        <v>80</v>
      </c>
      <c r="S27" s="37"/>
      <c r="T27" s="37"/>
    </row>
    <row r="28" spans="1:20" ht="15.75" thickBot="1" x14ac:dyDescent="0.3">
      <c r="A28" s="35" t="s">
        <v>52</v>
      </c>
      <c r="B28" s="36">
        <v>1</v>
      </c>
      <c r="C28" s="37"/>
      <c r="D28" s="37"/>
      <c r="E28" s="38"/>
      <c r="F28" s="38"/>
      <c r="G28" s="37"/>
      <c r="H28" s="37"/>
      <c r="I28" s="41">
        <v>1</v>
      </c>
      <c r="J28" s="42">
        <v>1</v>
      </c>
      <c r="K28" s="37"/>
      <c r="L28" s="37"/>
      <c r="M28" s="38"/>
      <c r="N28" s="38"/>
      <c r="O28" s="37"/>
      <c r="P28" s="37"/>
      <c r="Q28" s="38"/>
      <c r="R28" s="38"/>
      <c r="S28" s="37"/>
      <c r="T28" s="37"/>
    </row>
    <row r="29" spans="1:20" ht="15.75" thickBot="1" x14ac:dyDescent="0.3">
      <c r="A29" s="35" t="s">
        <v>53</v>
      </c>
      <c r="B29" s="36">
        <v>3</v>
      </c>
      <c r="C29" s="37"/>
      <c r="D29" s="37"/>
      <c r="E29" s="38"/>
      <c r="F29" s="38"/>
      <c r="G29" s="37"/>
      <c r="H29" s="37"/>
      <c r="I29" s="38"/>
      <c r="J29" s="38"/>
      <c r="K29" s="39">
        <v>3</v>
      </c>
      <c r="L29" s="40">
        <v>1</v>
      </c>
      <c r="M29" s="38"/>
      <c r="N29" s="38"/>
      <c r="O29" s="37"/>
      <c r="P29" s="37"/>
      <c r="Q29" s="38"/>
      <c r="R29" s="38"/>
      <c r="S29" s="37"/>
      <c r="T29" s="37"/>
    </row>
    <row r="30" spans="1:20" ht="15.75" thickBot="1" x14ac:dyDescent="0.3">
      <c r="A30" s="35" t="s">
        <v>54</v>
      </c>
      <c r="B30" s="36">
        <v>2</v>
      </c>
      <c r="C30" s="37"/>
      <c r="D30" s="37"/>
      <c r="E30" s="38"/>
      <c r="F30" s="38"/>
      <c r="G30" s="37"/>
      <c r="H30" s="37"/>
      <c r="I30" s="41">
        <v>2</v>
      </c>
      <c r="J30" s="42">
        <v>1</v>
      </c>
      <c r="K30" s="37"/>
      <c r="L30" s="37"/>
      <c r="M30" s="38"/>
      <c r="N30" s="38"/>
      <c r="O30" s="37"/>
      <c r="P30" s="37"/>
      <c r="Q30" s="38"/>
      <c r="R30" s="38"/>
      <c r="S30" s="37"/>
      <c r="T30" s="37"/>
    </row>
    <row r="31" spans="1:20" ht="15.75" thickBot="1" x14ac:dyDescent="0.3">
      <c r="A31" s="35" t="s">
        <v>55</v>
      </c>
      <c r="B31" s="36">
        <v>1</v>
      </c>
      <c r="C31" s="37"/>
      <c r="D31" s="37"/>
      <c r="E31" s="38"/>
      <c r="F31" s="38"/>
      <c r="G31" s="39">
        <v>1</v>
      </c>
      <c r="H31" s="40">
        <v>1</v>
      </c>
      <c r="I31" s="38"/>
      <c r="J31" s="38"/>
      <c r="K31" s="37"/>
      <c r="L31" s="37"/>
      <c r="M31" s="38"/>
      <c r="N31" s="38"/>
      <c r="O31" s="37"/>
      <c r="P31" s="37"/>
      <c r="Q31" s="38"/>
      <c r="R31" s="38"/>
      <c r="S31" s="37"/>
      <c r="T31" s="37"/>
    </row>
    <row r="32" spans="1:20" ht="15.75" thickBot="1" x14ac:dyDescent="0.3">
      <c r="A32" s="35" t="s">
        <v>56</v>
      </c>
      <c r="B32" s="36">
        <v>7</v>
      </c>
      <c r="C32" s="39">
        <v>2</v>
      </c>
      <c r="D32" s="40">
        <v>0.54</v>
      </c>
      <c r="E32" s="38"/>
      <c r="F32" s="38"/>
      <c r="G32" s="39">
        <v>2</v>
      </c>
      <c r="H32" s="40">
        <v>0.27</v>
      </c>
      <c r="I32" s="38"/>
      <c r="J32" s="38"/>
      <c r="K32" s="39">
        <v>1</v>
      </c>
      <c r="L32" s="40">
        <v>0.09</v>
      </c>
      <c r="M32" s="41">
        <v>2</v>
      </c>
      <c r="N32" s="42">
        <v>0.1</v>
      </c>
      <c r="O32" s="37"/>
      <c r="P32" s="37"/>
      <c r="Q32" s="38"/>
      <c r="R32" s="38"/>
      <c r="S32" s="37"/>
      <c r="T32" s="37"/>
    </row>
    <row r="33" spans="1:20" ht="15.75" thickBot="1" x14ac:dyDescent="0.3">
      <c r="A33" s="35" t="s">
        <v>57</v>
      </c>
      <c r="B33" s="36">
        <v>28</v>
      </c>
      <c r="C33" s="39">
        <v>12</v>
      </c>
      <c r="D33" s="40">
        <v>0.6</v>
      </c>
      <c r="E33" s="38"/>
      <c r="F33" s="38"/>
      <c r="G33" s="39">
        <v>3</v>
      </c>
      <c r="H33" s="40">
        <v>0.16</v>
      </c>
      <c r="I33" s="41">
        <v>3</v>
      </c>
      <c r="J33" s="42">
        <v>7.0000000000000007E-2</v>
      </c>
      <c r="K33" s="39">
        <v>6</v>
      </c>
      <c r="L33" s="40">
        <v>0.1</v>
      </c>
      <c r="M33" s="41">
        <v>4</v>
      </c>
      <c r="N33" s="42">
        <v>0.08</v>
      </c>
      <c r="O33" s="37"/>
      <c r="P33" s="37"/>
      <c r="Q33" s="38"/>
      <c r="R33" s="38"/>
      <c r="S33" s="37"/>
      <c r="T33" s="37"/>
    </row>
    <row r="34" spans="1:20" ht="15.75" thickBot="1" x14ac:dyDescent="0.3">
      <c r="A34" s="35" t="s">
        <v>58</v>
      </c>
      <c r="B34" s="36">
        <v>6</v>
      </c>
      <c r="C34" s="39">
        <v>5</v>
      </c>
      <c r="D34" s="40">
        <v>0.88</v>
      </c>
      <c r="E34" s="38"/>
      <c r="F34" s="38"/>
      <c r="G34" s="37"/>
      <c r="H34" s="37"/>
      <c r="I34" s="38"/>
      <c r="J34" s="38"/>
      <c r="K34" s="39">
        <v>1</v>
      </c>
      <c r="L34" s="40">
        <v>0.12</v>
      </c>
      <c r="M34" s="38"/>
      <c r="N34" s="38"/>
      <c r="O34" s="37"/>
      <c r="P34" s="37"/>
      <c r="Q34" s="38"/>
      <c r="R34" s="38"/>
      <c r="S34" s="37"/>
      <c r="T34" s="37"/>
    </row>
    <row r="35" spans="1:20" ht="15.75" thickBot="1" x14ac:dyDescent="0.3">
      <c r="A35" s="35" t="s">
        <v>59</v>
      </c>
      <c r="B35" s="36">
        <v>41</v>
      </c>
      <c r="C35" s="39">
        <v>20</v>
      </c>
      <c r="D35" s="40">
        <v>0.55000000000000004</v>
      </c>
      <c r="E35" s="38"/>
      <c r="F35" s="38"/>
      <c r="G35" s="39">
        <v>2</v>
      </c>
      <c r="H35" s="39" t="s">
        <v>80</v>
      </c>
      <c r="I35" s="41">
        <v>7</v>
      </c>
      <c r="J35" s="42">
        <v>0.1</v>
      </c>
      <c r="K35" s="37"/>
      <c r="L35" s="37"/>
      <c r="M35" s="41">
        <v>2</v>
      </c>
      <c r="N35" s="42">
        <v>0.02</v>
      </c>
      <c r="O35" s="37"/>
      <c r="P35" s="37"/>
      <c r="Q35" s="41">
        <v>4</v>
      </c>
      <c r="R35" s="42">
        <v>0.31</v>
      </c>
      <c r="S35" s="39">
        <v>6</v>
      </c>
      <c r="T35" s="40">
        <v>0.01</v>
      </c>
    </row>
    <row r="36" spans="1:20" ht="15.75" thickBot="1" x14ac:dyDescent="0.3">
      <c r="A36" s="35" t="s">
        <v>60</v>
      </c>
      <c r="B36" s="36">
        <v>21</v>
      </c>
      <c r="C36" s="39">
        <v>2</v>
      </c>
      <c r="D36" s="40">
        <v>0.14000000000000001</v>
      </c>
      <c r="E36" s="41">
        <v>1</v>
      </c>
      <c r="F36" s="42">
        <v>0.16</v>
      </c>
      <c r="G36" s="39">
        <v>10</v>
      </c>
      <c r="H36" s="40">
        <v>0.44</v>
      </c>
      <c r="I36" s="41">
        <v>1</v>
      </c>
      <c r="J36" s="42">
        <v>7.0000000000000007E-2</v>
      </c>
      <c r="K36" s="37"/>
      <c r="L36" s="37"/>
      <c r="M36" s="38"/>
      <c r="N36" s="38"/>
      <c r="O36" s="39">
        <v>7</v>
      </c>
      <c r="P36" s="40">
        <v>0.19</v>
      </c>
      <c r="Q36" s="38"/>
      <c r="R36" s="38"/>
      <c r="S36" s="37"/>
      <c r="T36" s="37"/>
    </row>
    <row r="37" spans="1:20" ht="15.75" thickBot="1" x14ac:dyDescent="0.3">
      <c r="A37" s="35" t="s">
        <v>61</v>
      </c>
      <c r="B37" s="36">
        <v>8</v>
      </c>
      <c r="C37" s="39">
        <v>2</v>
      </c>
      <c r="D37" s="40">
        <v>0.28000000000000003</v>
      </c>
      <c r="E37" s="41">
        <v>1</v>
      </c>
      <c r="F37" s="42">
        <v>0.22</v>
      </c>
      <c r="G37" s="39">
        <v>1</v>
      </c>
      <c r="H37" s="40">
        <v>7.0000000000000007E-2</v>
      </c>
      <c r="I37" s="38"/>
      <c r="J37" s="38"/>
      <c r="K37" s="37"/>
      <c r="L37" s="37"/>
      <c r="M37" s="41">
        <v>1</v>
      </c>
      <c r="N37" s="42">
        <v>7.0000000000000007E-2</v>
      </c>
      <c r="O37" s="39">
        <v>3</v>
      </c>
      <c r="P37" s="40">
        <v>0.36</v>
      </c>
      <c r="Q37" s="38"/>
      <c r="R37" s="38"/>
      <c r="S37" s="37"/>
      <c r="T37" s="37"/>
    </row>
    <row r="38" spans="1:20" ht="15.75" thickBot="1" x14ac:dyDescent="0.3">
      <c r="A38" s="35" t="s">
        <v>62</v>
      </c>
      <c r="B38" s="36">
        <v>4</v>
      </c>
      <c r="C38" s="39">
        <v>1</v>
      </c>
      <c r="D38" s="40">
        <v>0.17</v>
      </c>
      <c r="E38" s="38"/>
      <c r="F38" s="38"/>
      <c r="G38" s="39">
        <v>2</v>
      </c>
      <c r="H38" s="40">
        <v>0.3</v>
      </c>
      <c r="I38" s="38"/>
      <c r="J38" s="38"/>
      <c r="K38" s="39">
        <v>1</v>
      </c>
      <c r="L38" s="40">
        <v>0.52</v>
      </c>
      <c r="M38" s="38"/>
      <c r="N38" s="38"/>
      <c r="O38" s="37"/>
      <c r="P38" s="37"/>
      <c r="Q38" s="38"/>
      <c r="R38" s="38"/>
      <c r="S38" s="37"/>
      <c r="T38" s="37"/>
    </row>
    <row r="39" spans="1:20" ht="15.75" thickBot="1" x14ac:dyDescent="0.3">
      <c r="A39" s="35" t="s">
        <v>44</v>
      </c>
      <c r="B39" s="36">
        <v>23</v>
      </c>
      <c r="C39" s="37"/>
      <c r="D39" s="37"/>
      <c r="E39" s="38"/>
      <c r="F39" s="38"/>
      <c r="G39" s="37"/>
      <c r="H39" s="37"/>
      <c r="I39" s="38"/>
      <c r="J39" s="38"/>
      <c r="K39" s="39">
        <v>22</v>
      </c>
      <c r="L39" s="40">
        <v>0.98</v>
      </c>
      <c r="M39" s="38"/>
      <c r="N39" s="38"/>
      <c r="O39" s="37"/>
      <c r="P39" s="37"/>
      <c r="Q39" s="41">
        <v>1</v>
      </c>
      <c r="R39" s="42">
        <v>0.02</v>
      </c>
      <c r="S39" s="37"/>
      <c r="T39" s="37"/>
    </row>
    <row r="40" spans="1:20" ht="15.75" thickBot="1" x14ac:dyDescent="0.3">
      <c r="A40" s="35" t="s">
        <v>45</v>
      </c>
      <c r="B40" s="36">
        <v>2</v>
      </c>
      <c r="C40" s="37"/>
      <c r="D40" s="37"/>
      <c r="E40" s="38"/>
      <c r="F40" s="38"/>
      <c r="G40" s="37"/>
      <c r="H40" s="37"/>
      <c r="I40" s="38"/>
      <c r="J40" s="38"/>
      <c r="K40" s="37"/>
      <c r="L40" s="37"/>
      <c r="M40" s="38"/>
      <c r="N40" s="38"/>
      <c r="O40" s="37"/>
      <c r="P40" s="37"/>
      <c r="Q40" s="41">
        <v>2</v>
      </c>
      <c r="R40" s="42">
        <v>1</v>
      </c>
      <c r="S40" s="37"/>
      <c r="T40" s="37"/>
    </row>
    <row r="41" spans="1:20" ht="15.75" thickBot="1" x14ac:dyDescent="0.3">
      <c r="A41" s="35" t="s">
        <v>63</v>
      </c>
      <c r="B41" s="36">
        <v>3</v>
      </c>
      <c r="C41" s="37"/>
      <c r="D41" s="37"/>
      <c r="E41" s="41">
        <v>1</v>
      </c>
      <c r="F41" s="42">
        <v>0.2</v>
      </c>
      <c r="G41" s="37"/>
      <c r="H41" s="37"/>
      <c r="I41" s="41">
        <v>2</v>
      </c>
      <c r="J41" s="42">
        <v>0.8</v>
      </c>
      <c r="K41" s="37"/>
      <c r="L41" s="37"/>
      <c r="M41" s="38"/>
      <c r="N41" s="38"/>
      <c r="O41" s="37"/>
      <c r="P41" s="37"/>
      <c r="Q41" s="38"/>
      <c r="R41" s="38"/>
      <c r="S41" s="37"/>
      <c r="T41" s="37"/>
    </row>
    <row r="42" spans="1:20" ht="15.75" thickBot="1" x14ac:dyDescent="0.3">
      <c r="A42" s="35" t="s">
        <v>64</v>
      </c>
      <c r="B42" s="36">
        <v>1</v>
      </c>
      <c r="C42" s="37"/>
      <c r="D42" s="37"/>
      <c r="E42" s="38"/>
      <c r="F42" s="38"/>
      <c r="G42" s="39">
        <v>1</v>
      </c>
      <c r="H42" s="40">
        <v>1</v>
      </c>
      <c r="I42" s="38"/>
      <c r="J42" s="38"/>
      <c r="K42" s="37"/>
      <c r="L42" s="37"/>
      <c r="M42" s="38"/>
      <c r="N42" s="38"/>
      <c r="O42" s="37"/>
      <c r="P42" s="37"/>
      <c r="Q42" s="38"/>
      <c r="R42" s="38"/>
      <c r="S42" s="37"/>
      <c r="T42" s="37"/>
    </row>
    <row r="43" spans="1:20" ht="15.75" thickBot="1" x14ac:dyDescent="0.3">
      <c r="A43" s="35" t="s">
        <v>65</v>
      </c>
      <c r="B43" s="36">
        <v>2</v>
      </c>
      <c r="C43" s="37"/>
      <c r="D43" s="37"/>
      <c r="E43" s="38"/>
      <c r="F43" s="38"/>
      <c r="G43" s="37"/>
      <c r="H43" s="37"/>
      <c r="I43" s="38"/>
      <c r="J43" s="38"/>
      <c r="K43" s="39">
        <v>2</v>
      </c>
      <c r="L43" s="40">
        <v>1</v>
      </c>
      <c r="M43" s="38"/>
      <c r="N43" s="38"/>
      <c r="O43" s="37"/>
      <c r="P43" s="37"/>
      <c r="Q43" s="38"/>
      <c r="R43" s="38"/>
      <c r="S43" s="37"/>
      <c r="T43" s="37"/>
    </row>
    <row r="44" spans="1:20" ht="15.75" thickBot="1" x14ac:dyDescent="0.3">
      <c r="A44" s="35" t="s">
        <v>66</v>
      </c>
      <c r="B44" s="36">
        <v>1</v>
      </c>
      <c r="C44" s="37"/>
      <c r="D44" s="37"/>
      <c r="E44" s="38"/>
      <c r="F44" s="38"/>
      <c r="G44" s="39">
        <v>1</v>
      </c>
      <c r="H44" s="40">
        <v>1</v>
      </c>
      <c r="I44" s="38"/>
      <c r="J44" s="38"/>
      <c r="K44" s="37"/>
      <c r="L44" s="37"/>
      <c r="M44" s="38"/>
      <c r="N44" s="38"/>
      <c r="O44" s="37"/>
      <c r="P44" s="37"/>
      <c r="Q44" s="38"/>
      <c r="R44" s="38"/>
      <c r="S44" s="37"/>
      <c r="T44" s="37"/>
    </row>
    <row r="45" spans="1:20" ht="15.75" thickBot="1" x14ac:dyDescent="0.3">
      <c r="A45" s="35" t="s">
        <v>67</v>
      </c>
      <c r="B45" s="36">
        <v>1</v>
      </c>
      <c r="C45" s="37"/>
      <c r="D45" s="37"/>
      <c r="E45" s="38"/>
      <c r="F45" s="38"/>
      <c r="G45" s="37"/>
      <c r="H45" s="37"/>
      <c r="I45" s="41">
        <v>1</v>
      </c>
      <c r="J45" s="42">
        <v>1</v>
      </c>
      <c r="K45" s="37"/>
      <c r="L45" s="37"/>
      <c r="M45" s="38"/>
      <c r="N45" s="38"/>
      <c r="O45" s="37"/>
      <c r="P45" s="37"/>
      <c r="Q45" s="38"/>
      <c r="R45" s="38"/>
      <c r="S45" s="37"/>
      <c r="T45" s="37"/>
    </row>
    <row r="46" spans="1:20" ht="15.75" thickBot="1" x14ac:dyDescent="0.3">
      <c r="A46" s="35" t="s">
        <v>68</v>
      </c>
      <c r="B46" s="36">
        <v>2</v>
      </c>
      <c r="C46" s="37"/>
      <c r="D46" s="37"/>
      <c r="E46" s="38"/>
      <c r="F46" s="38"/>
      <c r="G46" s="37"/>
      <c r="H46" s="37"/>
      <c r="I46" s="41">
        <v>2</v>
      </c>
      <c r="J46" s="42">
        <v>1</v>
      </c>
      <c r="K46" s="37"/>
      <c r="L46" s="37"/>
      <c r="M46" s="38"/>
      <c r="N46" s="38"/>
      <c r="O46" s="37"/>
      <c r="P46" s="37"/>
      <c r="Q46" s="38"/>
      <c r="R46" s="38"/>
      <c r="S46" s="37"/>
      <c r="T46" s="37"/>
    </row>
    <row r="47" spans="1:20" ht="15.75" thickBot="1" x14ac:dyDescent="0.3">
      <c r="A47" s="35" t="s">
        <v>69</v>
      </c>
      <c r="B47" s="36">
        <v>9</v>
      </c>
      <c r="C47" s="39">
        <v>5</v>
      </c>
      <c r="D47" s="40">
        <v>0.66</v>
      </c>
      <c r="E47" s="41">
        <v>1</v>
      </c>
      <c r="F47" s="42">
        <v>0.11</v>
      </c>
      <c r="G47" s="39">
        <v>3</v>
      </c>
      <c r="H47" s="40">
        <v>0.23</v>
      </c>
      <c r="I47" s="38"/>
      <c r="J47" s="38"/>
      <c r="K47" s="37"/>
      <c r="L47" s="37"/>
      <c r="M47" s="38"/>
      <c r="N47" s="38"/>
      <c r="O47" s="37"/>
      <c r="P47" s="37"/>
      <c r="Q47" s="38"/>
      <c r="R47" s="38"/>
      <c r="S47" s="37"/>
      <c r="T47" s="37"/>
    </row>
    <row r="48" spans="1:20" ht="15.75" thickBot="1" x14ac:dyDescent="0.3">
      <c r="A48" s="35" t="s">
        <v>70</v>
      </c>
      <c r="B48" s="36">
        <v>1</v>
      </c>
      <c r="C48" s="37"/>
      <c r="D48" s="37"/>
      <c r="E48" s="38"/>
      <c r="F48" s="38"/>
      <c r="G48" s="37"/>
      <c r="H48" s="37"/>
      <c r="I48" s="38"/>
      <c r="J48" s="38"/>
      <c r="K48" s="39">
        <v>1</v>
      </c>
      <c r="L48" s="40">
        <v>1</v>
      </c>
      <c r="M48" s="38"/>
      <c r="N48" s="38"/>
      <c r="O48" s="37"/>
      <c r="P48" s="37"/>
      <c r="Q48" s="38"/>
      <c r="R48" s="38"/>
      <c r="S48" s="37"/>
      <c r="T48" s="37"/>
    </row>
    <row r="49" spans="1:20" ht="15.75" thickBot="1" x14ac:dyDescent="0.3">
      <c r="A49" s="35" t="s">
        <v>71</v>
      </c>
      <c r="B49" s="36">
        <v>9</v>
      </c>
      <c r="C49" s="39">
        <v>2</v>
      </c>
      <c r="D49" s="40">
        <v>0.86</v>
      </c>
      <c r="E49" s="38"/>
      <c r="F49" s="38"/>
      <c r="G49" s="37"/>
      <c r="H49" s="37"/>
      <c r="I49" s="41">
        <v>4</v>
      </c>
      <c r="J49" s="42">
        <v>0.13</v>
      </c>
      <c r="K49" s="39">
        <v>1</v>
      </c>
      <c r="L49" s="39" t="s">
        <v>80</v>
      </c>
      <c r="M49" s="38"/>
      <c r="N49" s="38"/>
      <c r="O49" s="37"/>
      <c r="P49" s="37"/>
      <c r="Q49" s="38"/>
      <c r="R49" s="38"/>
      <c r="S49" s="39">
        <v>2</v>
      </c>
      <c r="T49" s="40">
        <v>0.02</v>
      </c>
    </row>
    <row r="50" spans="1:20" ht="15.75" thickBot="1" x14ac:dyDescent="0.3">
      <c r="A50" s="35" t="s">
        <v>72</v>
      </c>
      <c r="B50" s="36">
        <v>2</v>
      </c>
      <c r="C50" s="39">
        <v>2</v>
      </c>
      <c r="D50" s="40">
        <v>1</v>
      </c>
      <c r="E50" s="38"/>
      <c r="F50" s="38"/>
      <c r="G50" s="37"/>
      <c r="H50" s="37"/>
      <c r="I50" s="38"/>
      <c r="J50" s="38"/>
      <c r="K50" s="37"/>
      <c r="L50" s="37"/>
      <c r="M50" s="38"/>
      <c r="N50" s="38"/>
      <c r="O50" s="37"/>
      <c r="P50" s="37"/>
      <c r="Q50" s="38"/>
      <c r="R50" s="38"/>
      <c r="S50" s="37"/>
      <c r="T50" s="37"/>
    </row>
    <row r="51" spans="1:20" ht="15.75" thickBot="1" x14ac:dyDescent="0.3">
      <c r="A51" s="35" t="s">
        <v>73</v>
      </c>
      <c r="B51" s="36">
        <v>2</v>
      </c>
      <c r="C51" s="39">
        <v>1</v>
      </c>
      <c r="D51" s="40">
        <v>0.96</v>
      </c>
      <c r="E51" s="38"/>
      <c r="F51" s="38"/>
      <c r="G51" s="37"/>
      <c r="H51" s="37"/>
      <c r="I51" s="41">
        <v>1</v>
      </c>
      <c r="J51" s="42">
        <v>0.04</v>
      </c>
      <c r="K51" s="37"/>
      <c r="L51" s="37"/>
      <c r="M51" s="38"/>
      <c r="N51" s="38"/>
      <c r="O51" s="37"/>
      <c r="P51" s="37"/>
      <c r="Q51" s="38"/>
      <c r="R51" s="38"/>
      <c r="S51" s="37"/>
      <c r="T51" s="37"/>
    </row>
  </sheetData>
  <mergeCells count="11">
    <mergeCell ref="I3:J3"/>
    <mergeCell ref="A3:A4"/>
    <mergeCell ref="B3:B4"/>
    <mergeCell ref="C3:D3"/>
    <mergeCell ref="E3:F3"/>
    <mergeCell ref="G3:H3"/>
    <mergeCell ref="K3:L3"/>
    <mergeCell ref="M3:N3"/>
    <mergeCell ref="O3:P3"/>
    <mergeCell ref="Q3:R3"/>
    <mergeCell ref="S3:T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O13" sqref="O13"/>
    </sheetView>
  </sheetViews>
  <sheetFormatPr defaultRowHeight="15" x14ac:dyDescent="0.25"/>
  <cols>
    <col min="1" max="1" width="39.7109375" customWidth="1"/>
    <col min="3" max="9" width="12.85546875" customWidth="1"/>
  </cols>
  <sheetData>
    <row r="1" spans="1:9" x14ac:dyDescent="0.25">
      <c r="A1" s="30" t="s">
        <v>6</v>
      </c>
    </row>
    <row r="2" spans="1:9" ht="15.75" thickBot="1" x14ac:dyDescent="0.3"/>
    <row r="3" spans="1:9" ht="77.25" thickBot="1" x14ac:dyDescent="0.3">
      <c r="A3" s="2" t="s">
        <v>14</v>
      </c>
      <c r="B3" s="50" t="s">
        <v>15</v>
      </c>
      <c r="C3" s="27" t="s">
        <v>16</v>
      </c>
      <c r="D3" s="28" t="s">
        <v>17</v>
      </c>
      <c r="E3" s="29" t="s">
        <v>20</v>
      </c>
      <c r="F3" s="28" t="s">
        <v>21</v>
      </c>
      <c r="G3" s="29" t="s">
        <v>22</v>
      </c>
      <c r="H3" s="28" t="s">
        <v>23</v>
      </c>
      <c r="I3" s="29" t="s">
        <v>24</v>
      </c>
    </row>
    <row r="4" spans="1:9" ht="15.75" thickBot="1" x14ac:dyDescent="0.3">
      <c r="A4" s="35" t="s">
        <v>26</v>
      </c>
      <c r="B4" s="43">
        <v>20</v>
      </c>
      <c r="C4" s="44">
        <v>7730352</v>
      </c>
      <c r="D4" s="24">
        <v>2750</v>
      </c>
      <c r="E4" s="25">
        <v>82</v>
      </c>
      <c r="F4" s="24">
        <v>5609013</v>
      </c>
      <c r="G4" s="12"/>
      <c r="H4" s="11"/>
      <c r="I4" s="26">
        <v>2118507</v>
      </c>
    </row>
    <row r="5" spans="1:9" ht="15.75" thickBot="1" x14ac:dyDescent="0.3">
      <c r="A5" s="35" t="s">
        <v>83</v>
      </c>
      <c r="B5" s="43">
        <v>0.1</v>
      </c>
      <c r="C5" s="45">
        <v>45.31</v>
      </c>
      <c r="D5" s="43">
        <v>11.5</v>
      </c>
      <c r="E5" s="12"/>
      <c r="F5" s="43">
        <v>33.81</v>
      </c>
      <c r="G5" s="12"/>
      <c r="H5" s="11"/>
      <c r="I5" s="12"/>
    </row>
    <row r="6" spans="1:9" ht="15.75" thickBot="1" x14ac:dyDescent="0.3">
      <c r="A6" s="35" t="s">
        <v>28</v>
      </c>
      <c r="B6" s="43">
        <v>5</v>
      </c>
      <c r="C6" s="45">
        <v>502.13</v>
      </c>
      <c r="D6" s="43">
        <v>26.7</v>
      </c>
      <c r="E6" s="25">
        <v>18.100000000000001</v>
      </c>
      <c r="F6" s="43">
        <v>457.33</v>
      </c>
      <c r="G6" s="12"/>
      <c r="H6" s="11"/>
      <c r="I6" s="12"/>
    </row>
    <row r="7" spans="1:9" ht="15.75" thickBot="1" x14ac:dyDescent="0.3">
      <c r="A7" s="35" t="s">
        <v>84</v>
      </c>
      <c r="B7" s="43">
        <v>0.1</v>
      </c>
      <c r="C7" s="45">
        <v>73.81</v>
      </c>
      <c r="D7" s="11"/>
      <c r="E7" s="12"/>
      <c r="F7" s="43">
        <v>73.81</v>
      </c>
      <c r="G7" s="12"/>
      <c r="H7" s="11"/>
      <c r="I7" s="12"/>
    </row>
    <row r="8" spans="1:9" ht="15.75" thickBot="1" x14ac:dyDescent="0.3">
      <c r="A8" s="35" t="s">
        <v>85</v>
      </c>
      <c r="B8" s="43">
        <v>1E-3</v>
      </c>
      <c r="C8" s="45">
        <v>285.83</v>
      </c>
      <c r="D8" s="11"/>
      <c r="E8" s="12"/>
      <c r="F8" s="11"/>
      <c r="G8" s="12"/>
      <c r="H8" s="43">
        <v>285.83</v>
      </c>
      <c r="I8" s="12"/>
    </row>
    <row r="9" spans="1:9" ht="15.75" thickBot="1" x14ac:dyDescent="0.3">
      <c r="A9" s="35" t="s">
        <v>29</v>
      </c>
      <c r="B9" s="43">
        <v>10</v>
      </c>
      <c r="C9" s="46">
        <v>2047</v>
      </c>
      <c r="D9" s="47">
        <v>1469</v>
      </c>
      <c r="E9" s="25">
        <v>578</v>
      </c>
      <c r="F9" s="11"/>
      <c r="G9" s="12"/>
      <c r="H9" s="11"/>
      <c r="I9" s="12"/>
    </row>
    <row r="10" spans="1:9" ht="15.75" thickBot="1" x14ac:dyDescent="0.3">
      <c r="A10" s="35" t="s">
        <v>86</v>
      </c>
      <c r="B10" s="43">
        <v>0.1</v>
      </c>
      <c r="C10" s="45">
        <v>9.56</v>
      </c>
      <c r="D10" s="11"/>
      <c r="E10" s="12"/>
      <c r="F10" s="43">
        <v>9.56</v>
      </c>
      <c r="G10" s="12"/>
      <c r="H10" s="11"/>
      <c r="I10" s="12"/>
    </row>
    <row r="11" spans="1:9" ht="15.75" thickBot="1" x14ac:dyDescent="0.3">
      <c r="A11" s="35" t="s">
        <v>87</v>
      </c>
      <c r="B11" s="43">
        <v>1</v>
      </c>
      <c r="C11" s="45">
        <v>1.03</v>
      </c>
      <c r="D11" s="11"/>
      <c r="E11" s="12"/>
      <c r="F11" s="43">
        <v>1.03</v>
      </c>
      <c r="G11" s="12"/>
      <c r="H11" s="11"/>
      <c r="I11" s="12"/>
    </row>
    <row r="12" spans="1:9" ht="15.75" thickBot="1" x14ac:dyDescent="0.3">
      <c r="A12" s="35" t="s">
        <v>88</v>
      </c>
      <c r="B12" s="43">
        <v>0.1</v>
      </c>
      <c r="C12" s="45">
        <v>0.51</v>
      </c>
      <c r="D12" s="11"/>
      <c r="E12" s="12"/>
      <c r="F12" s="43">
        <v>0.51</v>
      </c>
      <c r="G12" s="12"/>
      <c r="H12" s="11"/>
      <c r="I12" s="12"/>
    </row>
    <row r="13" spans="1:9" ht="15.75" thickBot="1" x14ac:dyDescent="0.3">
      <c r="A13" s="35" t="s">
        <v>31</v>
      </c>
      <c r="B13" s="43">
        <v>1</v>
      </c>
      <c r="C13" s="45">
        <v>136.07</v>
      </c>
      <c r="D13" s="43">
        <v>2.2000000000000002</v>
      </c>
      <c r="E13" s="25">
        <v>7.99</v>
      </c>
      <c r="F13" s="43">
        <v>114.28</v>
      </c>
      <c r="G13" s="12"/>
      <c r="H13" s="11"/>
      <c r="I13" s="25">
        <v>11.6</v>
      </c>
    </row>
    <row r="14" spans="1:9" ht="15.75" thickBot="1" x14ac:dyDescent="0.3">
      <c r="A14" s="35" t="s">
        <v>89</v>
      </c>
      <c r="B14" s="24">
        <v>2000000</v>
      </c>
      <c r="C14" s="44">
        <v>48350000</v>
      </c>
      <c r="D14" s="11"/>
      <c r="E14" s="26">
        <v>3540000</v>
      </c>
      <c r="F14" s="24">
        <v>44810000</v>
      </c>
      <c r="G14" s="12"/>
      <c r="H14" s="11"/>
      <c r="I14" s="12"/>
    </row>
    <row r="15" spans="1:9" ht="15.75" thickBot="1" x14ac:dyDescent="0.3">
      <c r="A15" s="35" t="s">
        <v>90</v>
      </c>
      <c r="B15" s="43">
        <v>5</v>
      </c>
      <c r="C15" s="45">
        <v>134.19999999999999</v>
      </c>
      <c r="D15" s="11"/>
      <c r="E15" s="25">
        <v>103</v>
      </c>
      <c r="F15" s="43">
        <v>31.2</v>
      </c>
      <c r="G15" s="12"/>
      <c r="H15" s="11"/>
      <c r="I15" s="12"/>
    </row>
    <row r="16" spans="1:9" ht="15.75" thickBot="1" x14ac:dyDescent="0.3">
      <c r="A16" s="35" t="s">
        <v>37</v>
      </c>
      <c r="B16" s="43">
        <v>20</v>
      </c>
      <c r="C16" s="45">
        <v>589.6</v>
      </c>
      <c r="D16" s="43">
        <v>44.5</v>
      </c>
      <c r="E16" s="25">
        <v>122</v>
      </c>
      <c r="F16" s="43">
        <v>358.1</v>
      </c>
      <c r="G16" s="12"/>
      <c r="H16" s="11"/>
      <c r="I16" s="25">
        <v>65</v>
      </c>
    </row>
    <row r="17" spans="1:9" ht="15.75" thickBot="1" x14ac:dyDescent="0.3">
      <c r="A17" s="35" t="s">
        <v>38</v>
      </c>
      <c r="B17" s="43">
        <v>20</v>
      </c>
      <c r="C17" s="44">
        <v>66001</v>
      </c>
      <c r="D17" s="43">
        <v>157</v>
      </c>
      <c r="E17" s="25">
        <v>770</v>
      </c>
      <c r="F17" s="24">
        <v>10607</v>
      </c>
      <c r="G17" s="12"/>
      <c r="H17" s="24">
        <v>52278</v>
      </c>
      <c r="I17" s="26">
        <v>2189</v>
      </c>
    </row>
    <row r="18" spans="1:9" ht="15.75" thickBot="1" x14ac:dyDescent="0.3">
      <c r="A18" s="35" t="s">
        <v>91</v>
      </c>
      <c r="B18" s="43">
        <v>50</v>
      </c>
      <c r="C18" s="45">
        <v>873</v>
      </c>
      <c r="D18" s="11"/>
      <c r="E18" s="25">
        <v>148</v>
      </c>
      <c r="F18" s="43">
        <v>725</v>
      </c>
      <c r="G18" s="12"/>
      <c r="H18" s="11"/>
      <c r="I18" s="12"/>
    </row>
    <row r="19" spans="1:9" ht="15.75" thickBot="1" x14ac:dyDescent="0.3">
      <c r="A19" s="35" t="s">
        <v>92</v>
      </c>
      <c r="B19" s="43">
        <v>2E-3</v>
      </c>
      <c r="C19" s="45">
        <v>3.82</v>
      </c>
      <c r="D19" s="11"/>
      <c r="E19" s="12"/>
      <c r="F19" s="11"/>
      <c r="G19" s="12"/>
      <c r="H19" s="43">
        <v>3.82</v>
      </c>
      <c r="I19" s="12"/>
    </row>
    <row r="20" spans="1:9" ht="15.75" thickBot="1" x14ac:dyDescent="0.3">
      <c r="A20" s="35" t="s">
        <v>93</v>
      </c>
      <c r="B20" s="43">
        <v>0.1</v>
      </c>
      <c r="C20" s="44">
        <v>1702</v>
      </c>
      <c r="D20" s="11"/>
      <c r="E20" s="12"/>
      <c r="F20" s="24">
        <v>1702</v>
      </c>
      <c r="G20" s="12"/>
      <c r="H20" s="11"/>
      <c r="I20" s="12"/>
    </row>
    <row r="21" spans="1:9" ht="15.75" thickBot="1" x14ac:dyDescent="0.3">
      <c r="A21" s="35" t="s">
        <v>39</v>
      </c>
      <c r="B21" s="43">
        <v>1E-4</v>
      </c>
      <c r="C21" s="45">
        <v>7.0600000000000003E-4</v>
      </c>
      <c r="D21" s="11"/>
      <c r="E21" s="12"/>
      <c r="F21" s="43">
        <v>7.0600000000000003E-4</v>
      </c>
      <c r="G21" s="12"/>
      <c r="H21" s="11"/>
      <c r="I21" s="12"/>
    </row>
    <row r="22" spans="1:9" ht="15.75" thickBot="1" x14ac:dyDescent="0.3">
      <c r="A22" s="35" t="s">
        <v>40</v>
      </c>
      <c r="B22" s="43">
        <v>1E-4</v>
      </c>
      <c r="C22" s="45">
        <v>7.0600000000000003E-4</v>
      </c>
      <c r="D22" s="11"/>
      <c r="E22" s="12"/>
      <c r="F22" s="43">
        <v>7.0600000000000003E-4</v>
      </c>
      <c r="G22" s="12"/>
      <c r="H22" s="11"/>
      <c r="I22" s="12"/>
    </row>
    <row r="23" spans="1:9" ht="15.75" thickBot="1" x14ac:dyDescent="0.3">
      <c r="A23" s="35" t="s">
        <v>94</v>
      </c>
      <c r="B23" s="43">
        <v>0.05</v>
      </c>
      <c r="C23" s="45">
        <v>5.92</v>
      </c>
      <c r="D23" s="11"/>
      <c r="E23" s="12"/>
      <c r="F23" s="43">
        <v>5.92</v>
      </c>
      <c r="G23" s="12"/>
      <c r="H23" s="11"/>
      <c r="I23" s="12"/>
    </row>
    <row r="24" spans="1:9" ht="15.75" thickBot="1" x14ac:dyDescent="0.3">
      <c r="A24" s="35" t="s">
        <v>95</v>
      </c>
      <c r="B24" s="43">
        <v>1E-3</v>
      </c>
      <c r="C24" s="45">
        <v>45.52</v>
      </c>
      <c r="D24" s="11"/>
      <c r="E24" s="12"/>
      <c r="F24" s="11"/>
      <c r="G24" s="12"/>
      <c r="H24" s="43">
        <v>45.52</v>
      </c>
      <c r="I24" s="12"/>
    </row>
    <row r="25" spans="1:9" ht="15.75" thickBot="1" x14ac:dyDescent="0.3">
      <c r="A25" s="35" t="s">
        <v>41</v>
      </c>
      <c r="B25" s="43">
        <v>10</v>
      </c>
      <c r="C25" s="45">
        <v>103.5</v>
      </c>
      <c r="D25" s="43">
        <v>103.5</v>
      </c>
      <c r="E25" s="12"/>
      <c r="F25" s="11"/>
      <c r="G25" s="12"/>
      <c r="H25" s="11"/>
      <c r="I25" s="12"/>
    </row>
    <row r="26" spans="1:9" ht="15.75" thickBot="1" x14ac:dyDescent="0.3">
      <c r="A26" s="35" t="s">
        <v>96</v>
      </c>
      <c r="B26" s="43">
        <v>0.1</v>
      </c>
      <c r="C26" s="45">
        <v>7.53</v>
      </c>
      <c r="D26" s="43">
        <v>1.81</v>
      </c>
      <c r="E26" s="25">
        <v>0.28000000000000003</v>
      </c>
      <c r="F26" s="43">
        <v>5.44</v>
      </c>
      <c r="G26" s="12"/>
      <c r="H26" s="11"/>
      <c r="I26" s="12"/>
    </row>
    <row r="27" spans="1:9" ht="15.75" thickBot="1" x14ac:dyDescent="0.3">
      <c r="A27" s="35" t="s">
        <v>97</v>
      </c>
      <c r="B27" s="24">
        <v>2000</v>
      </c>
      <c r="C27" s="44">
        <v>174355</v>
      </c>
      <c r="D27" s="11"/>
      <c r="E27" s="26">
        <v>2145</v>
      </c>
      <c r="F27" s="24">
        <v>172210</v>
      </c>
      <c r="G27" s="12"/>
      <c r="H27" s="11"/>
      <c r="I27" s="12"/>
    </row>
    <row r="28" spans="1:9" ht="15.75" thickBot="1" x14ac:dyDescent="0.3">
      <c r="A28" s="35" t="s">
        <v>98</v>
      </c>
      <c r="B28" s="24">
        <v>1000</v>
      </c>
      <c r="C28" s="44">
        <v>80350</v>
      </c>
      <c r="D28" s="11"/>
      <c r="E28" s="12"/>
      <c r="F28" s="24">
        <v>80350</v>
      </c>
      <c r="G28" s="12"/>
      <c r="H28" s="11"/>
      <c r="I28" s="12"/>
    </row>
    <row r="29" spans="1:9" ht="15.75" thickBot="1" x14ac:dyDescent="0.3">
      <c r="A29" s="35" t="s">
        <v>99</v>
      </c>
      <c r="B29" s="43">
        <v>0.01</v>
      </c>
      <c r="C29" s="45">
        <v>0.51</v>
      </c>
      <c r="D29" s="11"/>
      <c r="E29" s="12"/>
      <c r="F29" s="43">
        <v>0.51</v>
      </c>
      <c r="G29" s="12"/>
      <c r="H29" s="11"/>
      <c r="I29" s="12"/>
    </row>
    <row r="30" spans="1:9" ht="15.75" thickBot="1" x14ac:dyDescent="0.3">
      <c r="A30" s="35" t="s">
        <v>100</v>
      </c>
      <c r="B30" s="24">
        <v>1000</v>
      </c>
      <c r="C30" s="44">
        <v>435850</v>
      </c>
      <c r="D30" s="11"/>
      <c r="E30" s="12"/>
      <c r="F30" s="24">
        <v>435850</v>
      </c>
      <c r="G30" s="12"/>
      <c r="H30" s="11"/>
      <c r="I30" s="12"/>
    </row>
    <row r="31" spans="1:9" ht="15.75" thickBot="1" x14ac:dyDescent="0.3">
      <c r="A31" s="35" t="s">
        <v>101</v>
      </c>
      <c r="B31" s="43">
        <v>0.01</v>
      </c>
      <c r="C31" s="45">
        <v>0.24</v>
      </c>
      <c r="D31" s="11"/>
      <c r="E31" s="12"/>
      <c r="F31" s="43">
        <v>0.24</v>
      </c>
      <c r="G31" s="12"/>
      <c r="H31" s="11"/>
      <c r="I31" s="12"/>
    </row>
    <row r="32" spans="1:9" ht="15.75" thickBot="1" x14ac:dyDescent="0.3">
      <c r="A32" s="35" t="s">
        <v>48</v>
      </c>
      <c r="B32" s="43">
        <v>20</v>
      </c>
      <c r="C32" s="45">
        <v>912</v>
      </c>
      <c r="D32" s="43">
        <v>29.8</v>
      </c>
      <c r="E32" s="25">
        <v>76</v>
      </c>
      <c r="F32" s="43">
        <v>807</v>
      </c>
      <c r="G32" s="12"/>
      <c r="H32" s="11"/>
      <c r="I32" s="12"/>
    </row>
    <row r="33" spans="1:9" ht="15.75" thickBot="1" x14ac:dyDescent="0.3">
      <c r="A33" s="35" t="s">
        <v>102</v>
      </c>
      <c r="B33" s="43">
        <v>0.1</v>
      </c>
      <c r="C33" s="45">
        <v>0.44</v>
      </c>
      <c r="D33" s="11"/>
      <c r="E33" s="12"/>
      <c r="F33" s="43">
        <v>0.44</v>
      </c>
      <c r="G33" s="12"/>
      <c r="H33" s="11"/>
      <c r="I33" s="12"/>
    </row>
    <row r="34" spans="1:9" ht="15.75" thickBot="1" x14ac:dyDescent="0.3">
      <c r="A34" s="35" t="s">
        <v>49</v>
      </c>
      <c r="B34" s="43">
        <v>200</v>
      </c>
      <c r="C34" s="45">
        <v>766</v>
      </c>
      <c r="D34" s="11"/>
      <c r="E34" s="12"/>
      <c r="F34" s="11"/>
      <c r="G34" s="12"/>
      <c r="H34" s="11"/>
      <c r="I34" s="25">
        <v>766</v>
      </c>
    </row>
    <row r="35" spans="1:9" ht="15.75" thickBot="1" x14ac:dyDescent="0.3">
      <c r="A35" s="35" t="s">
        <v>50</v>
      </c>
      <c r="B35" s="43">
        <v>0.1</v>
      </c>
      <c r="C35" s="45">
        <v>22.51</v>
      </c>
      <c r="D35" s="43">
        <v>1.8</v>
      </c>
      <c r="E35" s="25">
        <v>0.44</v>
      </c>
      <c r="F35" s="43">
        <v>20.010000000000002</v>
      </c>
      <c r="G35" s="12"/>
      <c r="H35" s="11"/>
      <c r="I35" s="25">
        <v>0.26</v>
      </c>
    </row>
    <row r="36" spans="1:9" ht="15.75" thickBot="1" x14ac:dyDescent="0.3">
      <c r="A36" s="35" t="s">
        <v>54</v>
      </c>
      <c r="B36" s="43">
        <v>10</v>
      </c>
      <c r="C36" s="45">
        <v>265.89999999999998</v>
      </c>
      <c r="D36" s="11"/>
      <c r="E36" s="25">
        <v>238</v>
      </c>
      <c r="F36" s="43">
        <v>27.9</v>
      </c>
      <c r="G36" s="12"/>
      <c r="H36" s="11"/>
      <c r="I36" s="12"/>
    </row>
    <row r="37" spans="1:9" ht="15.75" thickBot="1" x14ac:dyDescent="0.3">
      <c r="A37" s="35" t="s">
        <v>55</v>
      </c>
      <c r="B37" s="43">
        <v>1</v>
      </c>
      <c r="C37" s="45">
        <v>997.31</v>
      </c>
      <c r="D37" s="43">
        <v>17.3</v>
      </c>
      <c r="E37" s="12"/>
      <c r="F37" s="43">
        <v>980</v>
      </c>
      <c r="G37" s="12"/>
      <c r="H37" s="11"/>
      <c r="I37" s="12"/>
    </row>
    <row r="38" spans="1:9" ht="15.75" thickBot="1" x14ac:dyDescent="0.3">
      <c r="A38" s="35" t="s">
        <v>56</v>
      </c>
      <c r="B38" s="43">
        <v>20</v>
      </c>
      <c r="C38" s="44">
        <v>6363</v>
      </c>
      <c r="D38" s="43">
        <v>103</v>
      </c>
      <c r="E38" s="25">
        <v>258</v>
      </c>
      <c r="F38" s="24">
        <v>4509</v>
      </c>
      <c r="G38" s="12"/>
      <c r="H38" s="11"/>
      <c r="I38" s="26">
        <v>1493</v>
      </c>
    </row>
    <row r="39" spans="1:9" ht="15.75" thickBot="1" x14ac:dyDescent="0.3">
      <c r="A39" s="35" t="s">
        <v>103</v>
      </c>
      <c r="B39" s="24">
        <v>50000</v>
      </c>
      <c r="C39" s="44">
        <v>34154934</v>
      </c>
      <c r="D39" s="11"/>
      <c r="E39" s="26">
        <v>127000</v>
      </c>
      <c r="F39" s="24">
        <v>18880700</v>
      </c>
      <c r="G39" s="12"/>
      <c r="H39" s="24">
        <v>10964163</v>
      </c>
      <c r="I39" s="26">
        <v>4183071</v>
      </c>
    </row>
    <row r="40" spans="1:9" ht="15.75" thickBot="1" x14ac:dyDescent="0.3">
      <c r="A40" s="35" t="s">
        <v>104</v>
      </c>
      <c r="B40" s="43">
        <v>1</v>
      </c>
      <c r="C40" s="46">
        <v>3489.28</v>
      </c>
      <c r="D40" s="11"/>
      <c r="E40" s="12"/>
      <c r="F40" s="47">
        <v>3489.28</v>
      </c>
      <c r="G40" s="12"/>
      <c r="H40" s="11"/>
      <c r="I40" s="12"/>
    </row>
    <row r="41" spans="1:9" ht="15.75" thickBot="1" x14ac:dyDescent="0.3">
      <c r="A41" s="35" t="s">
        <v>105</v>
      </c>
      <c r="B41" s="43">
        <v>1</v>
      </c>
      <c r="C41" s="45">
        <v>557.4</v>
      </c>
      <c r="D41" s="11"/>
      <c r="E41" s="12"/>
      <c r="F41" s="43">
        <v>557.4</v>
      </c>
      <c r="G41" s="12"/>
      <c r="H41" s="11"/>
      <c r="I41" s="12"/>
    </row>
    <row r="42" spans="1:9" ht="15.75" thickBot="1" x14ac:dyDescent="0.3">
      <c r="A42" s="35" t="s">
        <v>106</v>
      </c>
      <c r="B42" s="43">
        <v>1</v>
      </c>
      <c r="C42" s="46">
        <v>2348.66</v>
      </c>
      <c r="D42" s="11"/>
      <c r="E42" s="12"/>
      <c r="F42" s="47">
        <v>2348.66</v>
      </c>
      <c r="G42" s="12"/>
      <c r="H42" s="11"/>
      <c r="I42" s="12"/>
    </row>
    <row r="43" spans="1:9" ht="15.75" thickBot="1" x14ac:dyDescent="0.3">
      <c r="A43" s="35" t="s">
        <v>107</v>
      </c>
      <c r="B43" s="43">
        <v>1</v>
      </c>
      <c r="C43" s="45">
        <v>4.78</v>
      </c>
      <c r="D43" s="11"/>
      <c r="E43" s="12"/>
      <c r="F43" s="43">
        <v>4.78</v>
      </c>
      <c r="G43" s="12"/>
      <c r="H43" s="11"/>
      <c r="I43" s="12"/>
    </row>
    <row r="44" spans="1:9" ht="15.75" thickBot="1" x14ac:dyDescent="0.3">
      <c r="A44" s="35" t="s">
        <v>108</v>
      </c>
      <c r="B44" s="43">
        <v>1</v>
      </c>
      <c r="C44" s="45">
        <v>4.78</v>
      </c>
      <c r="D44" s="11"/>
      <c r="E44" s="12"/>
      <c r="F44" s="43">
        <v>4.78</v>
      </c>
      <c r="G44" s="12"/>
      <c r="H44" s="11"/>
      <c r="I44" s="12"/>
    </row>
    <row r="45" spans="1:9" ht="15.75" thickBot="1" x14ac:dyDescent="0.3">
      <c r="A45" s="35" t="s">
        <v>109</v>
      </c>
      <c r="B45" s="43">
        <v>5</v>
      </c>
      <c r="C45" s="45">
        <v>11.3</v>
      </c>
      <c r="D45" s="11"/>
      <c r="E45" s="12"/>
      <c r="F45" s="43">
        <v>11.3</v>
      </c>
      <c r="G45" s="12"/>
      <c r="H45" s="11"/>
      <c r="I45" s="12"/>
    </row>
    <row r="46" spans="1:9" ht="15.75" thickBot="1" x14ac:dyDescent="0.3">
      <c r="A46" s="35" t="s">
        <v>110</v>
      </c>
      <c r="B46" s="43">
        <v>0.05</v>
      </c>
      <c r="C46" s="45">
        <v>1.91</v>
      </c>
      <c r="D46" s="11"/>
      <c r="E46" s="12"/>
      <c r="F46" s="43">
        <v>1.91</v>
      </c>
      <c r="G46" s="12"/>
      <c r="H46" s="11"/>
      <c r="I46" s="12"/>
    </row>
    <row r="47" spans="1:9" ht="15.75" thickBot="1" x14ac:dyDescent="0.3">
      <c r="A47" s="35" t="s">
        <v>111</v>
      </c>
      <c r="B47" s="43">
        <v>1E-3</v>
      </c>
      <c r="C47" s="45">
        <v>0.55000000000000004</v>
      </c>
      <c r="D47" s="11"/>
      <c r="E47" s="12"/>
      <c r="F47" s="43">
        <v>0.55000000000000004</v>
      </c>
      <c r="G47" s="12"/>
      <c r="H47" s="11"/>
      <c r="I47" s="12"/>
    </row>
    <row r="48" spans="1:9" ht="15.75" thickBot="1" x14ac:dyDescent="0.3">
      <c r="A48" s="35" t="s">
        <v>64</v>
      </c>
      <c r="B48" s="43">
        <v>20</v>
      </c>
      <c r="C48" s="44">
        <v>4572</v>
      </c>
      <c r="D48" s="24">
        <v>1822</v>
      </c>
      <c r="E48" s="26">
        <v>2301</v>
      </c>
      <c r="F48" s="43">
        <v>449</v>
      </c>
      <c r="G48" s="12"/>
      <c r="H48" s="11"/>
      <c r="I48" s="12"/>
    </row>
    <row r="49" spans="1:9" ht="15.75" thickBot="1" x14ac:dyDescent="0.3">
      <c r="A49" s="35" t="s">
        <v>112</v>
      </c>
      <c r="B49" s="24">
        <v>5000</v>
      </c>
      <c r="C49" s="44">
        <v>4267338</v>
      </c>
      <c r="D49" s="11"/>
      <c r="E49" s="26">
        <v>41232</v>
      </c>
      <c r="F49" s="24">
        <v>2122010</v>
      </c>
      <c r="G49" s="12"/>
      <c r="H49" s="24">
        <v>1651763</v>
      </c>
      <c r="I49" s="26">
        <v>452333</v>
      </c>
    </row>
    <row r="50" spans="1:9" ht="15.75" thickBot="1" x14ac:dyDescent="0.3">
      <c r="A50" s="35" t="s">
        <v>65</v>
      </c>
      <c r="B50" s="43">
        <v>1</v>
      </c>
      <c r="C50" s="45">
        <v>65.010000000000005</v>
      </c>
      <c r="D50" s="11"/>
      <c r="E50" s="12"/>
      <c r="F50" s="43">
        <v>65.010000000000005</v>
      </c>
      <c r="G50" s="12"/>
      <c r="H50" s="11"/>
      <c r="I50" s="12"/>
    </row>
    <row r="51" spans="1:9" ht="15.75" thickBot="1" x14ac:dyDescent="0.3">
      <c r="A51" s="35" t="s">
        <v>113</v>
      </c>
      <c r="B51" s="43">
        <v>1</v>
      </c>
      <c r="C51" s="45">
        <v>3.76</v>
      </c>
      <c r="D51" s="43"/>
      <c r="E51" s="25">
        <v>3.76</v>
      </c>
      <c r="F51" s="43"/>
      <c r="G51" s="48"/>
      <c r="H51" s="49"/>
      <c r="I51" s="48"/>
    </row>
    <row r="52" spans="1:9" ht="15.75" thickBot="1" x14ac:dyDescent="0.3">
      <c r="A52" s="35" t="s">
        <v>71</v>
      </c>
      <c r="B52" s="43">
        <v>10</v>
      </c>
      <c r="C52" s="46">
        <v>1179.4000000000001</v>
      </c>
      <c r="D52" s="43">
        <v>784.3</v>
      </c>
      <c r="E52" s="25">
        <v>395.1</v>
      </c>
      <c r="F52" s="43"/>
      <c r="G52" s="48"/>
      <c r="H52" s="49"/>
      <c r="I52" s="48"/>
    </row>
    <row r="53" spans="1:9" ht="15.75" thickBot="1" x14ac:dyDescent="0.3">
      <c r="A53" s="35" t="s">
        <v>114</v>
      </c>
      <c r="B53" s="24">
        <v>50000</v>
      </c>
      <c r="C53" s="44">
        <v>65832210</v>
      </c>
      <c r="D53" s="43"/>
      <c r="E53" s="26">
        <v>1593000</v>
      </c>
      <c r="F53" s="24">
        <v>11218400</v>
      </c>
      <c r="G53" s="26">
        <v>375577</v>
      </c>
      <c r="H53" s="24">
        <v>41516473</v>
      </c>
      <c r="I53" s="26">
        <v>11128760</v>
      </c>
    </row>
    <row r="54" spans="1:9" ht="15.75" thickBot="1" x14ac:dyDescent="0.3">
      <c r="A54" s="35" t="s">
        <v>115</v>
      </c>
      <c r="B54" s="43">
        <v>5.0000000000000001E-3</v>
      </c>
      <c r="C54" s="45">
        <v>0.52</v>
      </c>
      <c r="D54" s="43"/>
      <c r="E54" s="48"/>
      <c r="F54" s="43">
        <v>0.52</v>
      </c>
      <c r="G54" s="25"/>
      <c r="H54" s="49"/>
      <c r="I54" s="48"/>
    </row>
    <row r="55" spans="1:9" ht="15.75" thickBot="1" x14ac:dyDescent="0.3">
      <c r="A55" s="35" t="s">
        <v>116</v>
      </c>
      <c r="B55" s="43">
        <v>1</v>
      </c>
      <c r="C55" s="45">
        <v>1.1499999999999999</v>
      </c>
      <c r="D55" s="43"/>
      <c r="E55" s="25">
        <v>1.1499999999999999</v>
      </c>
      <c r="F55" s="43"/>
      <c r="G55" s="48"/>
      <c r="H55" s="49"/>
      <c r="I55" s="48"/>
    </row>
    <row r="56" spans="1:9" ht="15.75" thickBot="1" x14ac:dyDescent="0.3">
      <c r="A56" s="35" t="s">
        <v>73</v>
      </c>
      <c r="B56" s="43">
        <v>10</v>
      </c>
      <c r="C56" s="45">
        <v>520.79999999999995</v>
      </c>
      <c r="D56" s="43">
        <v>436</v>
      </c>
      <c r="E56" s="25">
        <v>84.8</v>
      </c>
      <c r="F56" s="43"/>
      <c r="G56" s="48"/>
      <c r="H56" s="49"/>
      <c r="I56" s="48"/>
    </row>
    <row r="57" spans="1:9" ht="15.75" thickBot="1" x14ac:dyDescent="0.3">
      <c r="A57" s="35" t="s">
        <v>117</v>
      </c>
      <c r="B57" s="43">
        <v>100</v>
      </c>
      <c r="C57" s="44">
        <v>76038</v>
      </c>
      <c r="D57" s="43">
        <v>529</v>
      </c>
      <c r="E57" s="26">
        <v>1475</v>
      </c>
      <c r="F57" s="24">
        <v>35527</v>
      </c>
      <c r="G57" s="25"/>
      <c r="H57" s="24">
        <v>33971</v>
      </c>
      <c r="I57" s="26">
        <v>4536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R8" sqref="R8"/>
    </sheetView>
  </sheetViews>
  <sheetFormatPr defaultRowHeight="15" x14ac:dyDescent="0.25"/>
  <cols>
    <col min="1" max="1" width="38.85546875" customWidth="1"/>
  </cols>
  <sheetData>
    <row r="1" spans="1:15" x14ac:dyDescent="0.25">
      <c r="A1" s="30" t="s">
        <v>7</v>
      </c>
    </row>
    <row r="2" spans="1:15" ht="15.75" thickBot="1" x14ac:dyDescent="0.3"/>
    <row r="3" spans="1:15" ht="51" customHeight="1" thickBot="1" x14ac:dyDescent="0.3">
      <c r="A3" s="117" t="s">
        <v>76</v>
      </c>
      <c r="B3" s="119" t="s">
        <v>77</v>
      </c>
      <c r="C3" s="113" t="s">
        <v>17</v>
      </c>
      <c r="D3" s="114"/>
      <c r="E3" s="115" t="s">
        <v>20</v>
      </c>
      <c r="F3" s="116"/>
      <c r="G3" s="113" t="s">
        <v>21</v>
      </c>
      <c r="H3" s="114"/>
      <c r="I3" s="115" t="s">
        <v>22</v>
      </c>
      <c r="J3" s="116"/>
      <c r="K3" s="113" t="s">
        <v>23</v>
      </c>
      <c r="L3" s="114"/>
      <c r="M3" s="113" t="s">
        <v>118</v>
      </c>
      <c r="N3" s="114"/>
      <c r="O3" s="53"/>
    </row>
    <row r="4" spans="1:15" ht="15.75" thickBot="1" x14ac:dyDescent="0.3">
      <c r="A4" s="118"/>
      <c r="B4" s="120"/>
      <c r="C4" s="33" t="s">
        <v>78</v>
      </c>
      <c r="D4" s="33" t="s">
        <v>79</v>
      </c>
      <c r="E4" s="34" t="s">
        <v>78</v>
      </c>
      <c r="F4" s="34" t="s">
        <v>79</v>
      </c>
      <c r="G4" s="33" t="s">
        <v>78</v>
      </c>
      <c r="H4" s="33" t="s">
        <v>79</v>
      </c>
      <c r="I4" s="34" t="s">
        <v>78</v>
      </c>
      <c r="J4" s="34" t="s">
        <v>79</v>
      </c>
      <c r="K4" s="33" t="s">
        <v>78</v>
      </c>
      <c r="L4" s="33" t="s">
        <v>79</v>
      </c>
      <c r="M4" s="34" t="s">
        <v>78</v>
      </c>
      <c r="N4" s="34" t="s">
        <v>79</v>
      </c>
      <c r="O4" s="31"/>
    </row>
    <row r="5" spans="1:15" ht="15.75" thickBot="1" x14ac:dyDescent="0.3">
      <c r="A5" s="35" t="s">
        <v>26</v>
      </c>
      <c r="B5" s="36">
        <v>78</v>
      </c>
      <c r="C5" s="39">
        <v>1</v>
      </c>
      <c r="D5" s="39" t="s">
        <v>80</v>
      </c>
      <c r="E5" s="41">
        <v>2</v>
      </c>
      <c r="F5" s="41" t="s">
        <v>80</v>
      </c>
      <c r="G5" s="39">
        <v>73</v>
      </c>
      <c r="H5" s="40">
        <v>0.73</v>
      </c>
      <c r="I5" s="38"/>
      <c r="J5" s="38"/>
      <c r="K5" s="37"/>
      <c r="L5" s="37"/>
      <c r="M5" s="41">
        <v>2</v>
      </c>
      <c r="N5" s="42">
        <v>0.27</v>
      </c>
      <c r="O5" s="31"/>
    </row>
    <row r="6" spans="1:15" ht="15.75" thickBot="1" x14ac:dyDescent="0.3">
      <c r="A6" s="35" t="s">
        <v>83</v>
      </c>
      <c r="B6" s="36">
        <v>53</v>
      </c>
      <c r="C6" s="39">
        <v>2</v>
      </c>
      <c r="D6" s="40">
        <v>0.25</v>
      </c>
      <c r="E6" s="38"/>
      <c r="F6" s="38"/>
      <c r="G6" s="39">
        <v>51</v>
      </c>
      <c r="H6" s="40">
        <v>0.75</v>
      </c>
      <c r="I6" s="38"/>
      <c r="J6" s="38"/>
      <c r="K6" s="37"/>
      <c r="L6" s="37"/>
      <c r="M6" s="38"/>
      <c r="N6" s="38"/>
      <c r="O6" s="31"/>
    </row>
    <row r="7" spans="1:15" ht="15.75" thickBot="1" x14ac:dyDescent="0.3">
      <c r="A7" s="35" t="s">
        <v>28</v>
      </c>
      <c r="B7" s="36">
        <v>25</v>
      </c>
      <c r="C7" s="39">
        <v>2</v>
      </c>
      <c r="D7" s="40">
        <v>0.05</v>
      </c>
      <c r="E7" s="41">
        <v>1</v>
      </c>
      <c r="F7" s="42">
        <v>0.04</v>
      </c>
      <c r="G7" s="39">
        <v>22</v>
      </c>
      <c r="H7" s="40">
        <v>0.91</v>
      </c>
      <c r="I7" s="38"/>
      <c r="J7" s="38"/>
      <c r="K7" s="37"/>
      <c r="L7" s="37"/>
      <c r="M7" s="38"/>
      <c r="N7" s="38"/>
      <c r="O7" s="31"/>
    </row>
    <row r="8" spans="1:15" ht="15.75" thickBot="1" x14ac:dyDescent="0.3">
      <c r="A8" s="35" t="s">
        <v>84</v>
      </c>
      <c r="B8" s="36">
        <v>72</v>
      </c>
      <c r="C8" s="37"/>
      <c r="D8" s="37"/>
      <c r="E8" s="38"/>
      <c r="F8" s="38"/>
      <c r="G8" s="39">
        <v>72</v>
      </c>
      <c r="H8" s="40">
        <v>1</v>
      </c>
      <c r="I8" s="38"/>
      <c r="J8" s="38"/>
      <c r="K8" s="37"/>
      <c r="L8" s="37"/>
      <c r="M8" s="38"/>
      <c r="N8" s="38"/>
      <c r="O8" s="31"/>
    </row>
    <row r="9" spans="1:15" ht="15.75" thickBot="1" x14ac:dyDescent="0.3">
      <c r="A9" s="35" t="s">
        <v>85</v>
      </c>
      <c r="B9" s="36">
        <v>76</v>
      </c>
      <c r="C9" s="37"/>
      <c r="D9" s="37"/>
      <c r="E9" s="38"/>
      <c r="F9" s="38"/>
      <c r="G9" s="37"/>
      <c r="H9" s="37"/>
      <c r="I9" s="38"/>
      <c r="J9" s="38"/>
      <c r="K9" s="39">
        <v>76</v>
      </c>
      <c r="L9" s="40">
        <v>1</v>
      </c>
      <c r="M9" s="38"/>
      <c r="N9" s="38"/>
      <c r="O9" s="31"/>
    </row>
    <row r="10" spans="1:15" ht="15.75" thickBot="1" x14ac:dyDescent="0.3">
      <c r="A10" s="35" t="s">
        <v>29</v>
      </c>
      <c r="B10" s="36">
        <v>5</v>
      </c>
      <c r="C10" s="39">
        <v>4</v>
      </c>
      <c r="D10" s="40">
        <v>0.72</v>
      </c>
      <c r="E10" s="41">
        <v>1</v>
      </c>
      <c r="F10" s="42">
        <v>0.28000000000000003</v>
      </c>
      <c r="G10" s="37"/>
      <c r="H10" s="37"/>
      <c r="I10" s="38"/>
      <c r="J10" s="38"/>
      <c r="K10" s="37"/>
      <c r="L10" s="37"/>
      <c r="M10" s="38"/>
      <c r="N10" s="38"/>
      <c r="O10" s="31"/>
    </row>
    <row r="11" spans="1:15" ht="15.75" thickBot="1" x14ac:dyDescent="0.3">
      <c r="A11" s="35" t="s">
        <v>86</v>
      </c>
      <c r="B11" s="36">
        <v>25</v>
      </c>
      <c r="C11" s="37"/>
      <c r="D11" s="37"/>
      <c r="E11" s="38"/>
      <c r="F11" s="38"/>
      <c r="G11" s="39">
        <v>25</v>
      </c>
      <c r="H11" s="40">
        <v>1</v>
      </c>
      <c r="I11" s="38"/>
      <c r="J11" s="38"/>
      <c r="K11" s="37"/>
      <c r="L11" s="37"/>
      <c r="M11" s="38"/>
      <c r="N11" s="38"/>
      <c r="O11" s="31"/>
    </row>
    <row r="12" spans="1:15" ht="15.75" thickBot="1" x14ac:dyDescent="0.3">
      <c r="A12" s="35" t="s">
        <v>87</v>
      </c>
      <c r="B12" s="36">
        <v>1</v>
      </c>
      <c r="C12" s="37"/>
      <c r="D12" s="37"/>
      <c r="E12" s="38"/>
      <c r="F12" s="38"/>
      <c r="G12" s="39">
        <v>1</v>
      </c>
      <c r="H12" s="40">
        <v>1</v>
      </c>
      <c r="I12" s="38"/>
      <c r="J12" s="38"/>
      <c r="K12" s="37"/>
      <c r="L12" s="37"/>
      <c r="M12" s="38"/>
      <c r="N12" s="38"/>
      <c r="O12" s="31"/>
    </row>
    <row r="13" spans="1:15" ht="15.75" thickBot="1" x14ac:dyDescent="0.3">
      <c r="A13" s="35" t="s">
        <v>88</v>
      </c>
      <c r="B13" s="36">
        <v>3</v>
      </c>
      <c r="C13" s="37"/>
      <c r="D13" s="37"/>
      <c r="E13" s="38"/>
      <c r="F13" s="38"/>
      <c r="G13" s="39">
        <v>3</v>
      </c>
      <c r="H13" s="40">
        <v>1</v>
      </c>
      <c r="I13" s="38"/>
      <c r="J13" s="38"/>
      <c r="K13" s="37"/>
      <c r="L13" s="37"/>
      <c r="M13" s="38"/>
      <c r="N13" s="38"/>
      <c r="O13" s="31"/>
    </row>
    <row r="14" spans="1:15" ht="15.75" thickBot="1" x14ac:dyDescent="0.3">
      <c r="A14" s="35" t="s">
        <v>31</v>
      </c>
      <c r="B14" s="36">
        <v>29</v>
      </c>
      <c r="C14" s="39">
        <v>1</v>
      </c>
      <c r="D14" s="40">
        <v>0.02</v>
      </c>
      <c r="E14" s="41">
        <v>2</v>
      </c>
      <c r="F14" s="42">
        <v>0.06</v>
      </c>
      <c r="G14" s="39">
        <v>24</v>
      </c>
      <c r="H14" s="40">
        <v>0.84</v>
      </c>
      <c r="I14" s="38"/>
      <c r="J14" s="38"/>
      <c r="K14" s="37"/>
      <c r="L14" s="37"/>
      <c r="M14" s="41">
        <v>2</v>
      </c>
      <c r="N14" s="42">
        <v>0.09</v>
      </c>
      <c r="O14" s="31"/>
    </row>
    <row r="15" spans="1:15" ht="15.75" thickBot="1" x14ac:dyDescent="0.3">
      <c r="A15" s="35" t="s">
        <v>89</v>
      </c>
      <c r="B15" s="36">
        <v>11</v>
      </c>
      <c r="C15" s="37"/>
      <c r="D15" s="37"/>
      <c r="E15" s="41">
        <v>1</v>
      </c>
      <c r="F15" s="42">
        <v>7.0000000000000007E-2</v>
      </c>
      <c r="G15" s="39">
        <v>10</v>
      </c>
      <c r="H15" s="40">
        <v>0.93</v>
      </c>
      <c r="I15" s="38"/>
      <c r="J15" s="38"/>
      <c r="K15" s="37"/>
      <c r="L15" s="37"/>
      <c r="M15" s="38"/>
      <c r="N15" s="38"/>
      <c r="O15" s="31"/>
    </row>
    <row r="16" spans="1:15" ht="15.75" thickBot="1" x14ac:dyDescent="0.3">
      <c r="A16" s="35" t="s">
        <v>90</v>
      </c>
      <c r="B16" s="36">
        <v>4</v>
      </c>
      <c r="C16" s="37"/>
      <c r="D16" s="37"/>
      <c r="E16" s="41">
        <v>1</v>
      </c>
      <c r="F16" s="42">
        <v>0.77</v>
      </c>
      <c r="G16" s="39">
        <v>3</v>
      </c>
      <c r="H16" s="40">
        <v>0.23</v>
      </c>
      <c r="I16" s="38"/>
      <c r="J16" s="38"/>
      <c r="K16" s="37"/>
      <c r="L16" s="37"/>
      <c r="M16" s="38"/>
      <c r="N16" s="38"/>
      <c r="O16" s="31"/>
    </row>
    <row r="17" spans="1:15" ht="15.75" thickBot="1" x14ac:dyDescent="0.3">
      <c r="A17" s="35" t="s">
        <v>37</v>
      </c>
      <c r="B17" s="36">
        <v>11</v>
      </c>
      <c r="C17" s="39">
        <v>1</v>
      </c>
      <c r="D17" s="40">
        <v>0.08</v>
      </c>
      <c r="E17" s="41">
        <v>1</v>
      </c>
      <c r="F17" s="42">
        <v>0.21</v>
      </c>
      <c r="G17" s="39">
        <v>8</v>
      </c>
      <c r="H17" s="40">
        <v>0.61</v>
      </c>
      <c r="I17" s="38"/>
      <c r="J17" s="38"/>
      <c r="K17" s="37"/>
      <c r="L17" s="37"/>
      <c r="M17" s="41">
        <v>1</v>
      </c>
      <c r="N17" s="42">
        <v>0.11</v>
      </c>
      <c r="O17" s="31"/>
    </row>
    <row r="18" spans="1:15" ht="15.75" thickBot="1" x14ac:dyDescent="0.3">
      <c r="A18" s="35" t="s">
        <v>38</v>
      </c>
      <c r="B18" s="36">
        <v>134</v>
      </c>
      <c r="C18" s="39">
        <v>3</v>
      </c>
      <c r="D18" s="39" t="s">
        <v>80</v>
      </c>
      <c r="E18" s="41">
        <v>2</v>
      </c>
      <c r="F18" s="42">
        <v>0.01</v>
      </c>
      <c r="G18" s="39">
        <v>70</v>
      </c>
      <c r="H18" s="40">
        <v>0.16</v>
      </c>
      <c r="I18" s="38"/>
      <c r="J18" s="38"/>
      <c r="K18" s="39">
        <v>57</v>
      </c>
      <c r="L18" s="40">
        <v>0.79</v>
      </c>
      <c r="M18" s="41">
        <v>2</v>
      </c>
      <c r="N18" s="42">
        <v>0.03</v>
      </c>
      <c r="O18" s="31"/>
    </row>
    <row r="19" spans="1:15" ht="15.75" thickBot="1" x14ac:dyDescent="0.3">
      <c r="A19" s="35" t="s">
        <v>91</v>
      </c>
      <c r="B19" s="36">
        <v>10</v>
      </c>
      <c r="C19" s="37"/>
      <c r="D19" s="37"/>
      <c r="E19" s="41">
        <v>2</v>
      </c>
      <c r="F19" s="42">
        <v>0.17</v>
      </c>
      <c r="G19" s="39">
        <v>8</v>
      </c>
      <c r="H19" s="40">
        <v>0.83</v>
      </c>
      <c r="I19" s="38"/>
      <c r="J19" s="38"/>
      <c r="K19" s="37"/>
      <c r="L19" s="37"/>
      <c r="M19" s="38"/>
      <c r="N19" s="38"/>
      <c r="O19" s="31"/>
    </row>
    <row r="20" spans="1:15" ht="15.75" thickBot="1" x14ac:dyDescent="0.3">
      <c r="A20" s="35" t="s">
        <v>92</v>
      </c>
      <c r="B20" s="36">
        <v>33</v>
      </c>
      <c r="C20" s="37"/>
      <c r="D20" s="37"/>
      <c r="E20" s="38"/>
      <c r="F20" s="38"/>
      <c r="G20" s="37"/>
      <c r="H20" s="37"/>
      <c r="I20" s="38"/>
      <c r="J20" s="38"/>
      <c r="K20" s="39">
        <v>33</v>
      </c>
      <c r="L20" s="40">
        <v>1</v>
      </c>
      <c r="M20" s="38"/>
      <c r="N20" s="38"/>
      <c r="O20" s="31"/>
    </row>
    <row r="21" spans="1:15" ht="15.75" thickBot="1" x14ac:dyDescent="0.3">
      <c r="A21" s="35" t="s">
        <v>93</v>
      </c>
      <c r="B21" s="36">
        <v>73</v>
      </c>
      <c r="C21" s="37"/>
      <c r="D21" s="37"/>
      <c r="E21" s="38"/>
      <c r="F21" s="38"/>
      <c r="G21" s="39">
        <v>73</v>
      </c>
      <c r="H21" s="40">
        <v>1</v>
      </c>
      <c r="I21" s="38"/>
      <c r="J21" s="38"/>
      <c r="K21" s="37"/>
      <c r="L21" s="37"/>
      <c r="M21" s="38"/>
      <c r="N21" s="38"/>
      <c r="O21" s="31"/>
    </row>
    <row r="22" spans="1:15" ht="15.75" thickBot="1" x14ac:dyDescent="0.3">
      <c r="A22" s="35" t="s">
        <v>39</v>
      </c>
      <c r="B22" s="36">
        <v>4</v>
      </c>
      <c r="C22" s="37"/>
      <c r="D22" s="37"/>
      <c r="E22" s="38"/>
      <c r="F22" s="38"/>
      <c r="G22" s="39">
        <v>4</v>
      </c>
      <c r="H22" s="40">
        <v>1</v>
      </c>
      <c r="I22" s="38"/>
      <c r="J22" s="38"/>
      <c r="K22" s="37"/>
      <c r="L22" s="37"/>
      <c r="M22" s="38"/>
      <c r="N22" s="38"/>
      <c r="O22" s="31"/>
    </row>
    <row r="23" spans="1:15" ht="15.75" thickBot="1" x14ac:dyDescent="0.3">
      <c r="A23" s="35" t="s">
        <v>40</v>
      </c>
      <c r="B23" s="36">
        <v>4</v>
      </c>
      <c r="C23" s="37"/>
      <c r="D23" s="37"/>
      <c r="E23" s="38"/>
      <c r="F23" s="38"/>
      <c r="G23" s="39">
        <v>4</v>
      </c>
      <c r="H23" s="40">
        <v>1</v>
      </c>
      <c r="I23" s="38"/>
      <c r="J23" s="38"/>
      <c r="K23" s="37"/>
      <c r="L23" s="37"/>
      <c r="M23" s="38"/>
      <c r="N23" s="38"/>
      <c r="O23" s="31"/>
    </row>
    <row r="24" spans="1:15" ht="15.75" thickBot="1" x14ac:dyDescent="0.3">
      <c r="A24" s="35" t="s">
        <v>94</v>
      </c>
      <c r="B24" s="36">
        <v>27</v>
      </c>
      <c r="C24" s="37"/>
      <c r="D24" s="37"/>
      <c r="E24" s="38"/>
      <c r="F24" s="38"/>
      <c r="G24" s="39">
        <v>27</v>
      </c>
      <c r="H24" s="40">
        <v>1</v>
      </c>
      <c r="I24" s="38"/>
      <c r="J24" s="38"/>
      <c r="K24" s="37"/>
      <c r="L24" s="37"/>
      <c r="M24" s="38"/>
      <c r="N24" s="38"/>
      <c r="O24" s="31"/>
    </row>
    <row r="25" spans="1:15" ht="15.75" thickBot="1" x14ac:dyDescent="0.3">
      <c r="A25" s="35" t="s">
        <v>95</v>
      </c>
      <c r="B25" s="36">
        <v>109</v>
      </c>
      <c r="C25" s="37"/>
      <c r="D25" s="37"/>
      <c r="E25" s="38"/>
      <c r="F25" s="38"/>
      <c r="G25" s="37"/>
      <c r="H25" s="37"/>
      <c r="I25" s="38"/>
      <c r="J25" s="38"/>
      <c r="K25" s="39">
        <v>109</v>
      </c>
      <c r="L25" s="40">
        <v>1</v>
      </c>
      <c r="M25" s="38"/>
      <c r="N25" s="38"/>
      <c r="O25" s="31"/>
    </row>
    <row r="26" spans="1:15" ht="15.75" thickBot="1" x14ac:dyDescent="0.3">
      <c r="A26" s="35" t="s">
        <v>41</v>
      </c>
      <c r="B26" s="36">
        <v>2</v>
      </c>
      <c r="C26" s="39">
        <v>2</v>
      </c>
      <c r="D26" s="40">
        <v>1</v>
      </c>
      <c r="E26" s="38"/>
      <c r="F26" s="38"/>
      <c r="G26" s="37"/>
      <c r="H26" s="37"/>
      <c r="I26" s="38"/>
      <c r="J26" s="38"/>
      <c r="K26" s="37"/>
      <c r="L26" s="37"/>
      <c r="M26" s="38"/>
      <c r="N26" s="38"/>
      <c r="O26" s="31"/>
    </row>
    <row r="27" spans="1:15" ht="15.75" thickBot="1" x14ac:dyDescent="0.3">
      <c r="A27" s="35" t="s">
        <v>96</v>
      </c>
      <c r="B27" s="36">
        <v>19</v>
      </c>
      <c r="C27" s="39">
        <v>1</v>
      </c>
      <c r="D27" s="40">
        <v>0.24</v>
      </c>
      <c r="E27" s="41">
        <v>1</v>
      </c>
      <c r="F27" s="42">
        <v>0.04</v>
      </c>
      <c r="G27" s="39">
        <v>17</v>
      </c>
      <c r="H27" s="40">
        <v>0.72</v>
      </c>
      <c r="I27" s="38"/>
      <c r="J27" s="38"/>
      <c r="K27" s="37"/>
      <c r="L27" s="37"/>
      <c r="M27" s="38"/>
      <c r="N27" s="38"/>
      <c r="O27" s="31"/>
    </row>
    <row r="28" spans="1:15" ht="15.75" thickBot="1" x14ac:dyDescent="0.3">
      <c r="A28" s="35" t="s">
        <v>97</v>
      </c>
      <c r="B28" s="36">
        <v>25</v>
      </c>
      <c r="C28" s="37"/>
      <c r="D28" s="37"/>
      <c r="E28" s="41">
        <v>1</v>
      </c>
      <c r="F28" s="42">
        <v>0.01</v>
      </c>
      <c r="G28" s="39">
        <v>24</v>
      </c>
      <c r="H28" s="40">
        <v>0.99</v>
      </c>
      <c r="I28" s="38"/>
      <c r="J28" s="38"/>
      <c r="K28" s="37"/>
      <c r="L28" s="37"/>
      <c r="M28" s="38"/>
      <c r="N28" s="38"/>
      <c r="O28" s="31"/>
    </row>
    <row r="29" spans="1:15" ht="15.75" thickBot="1" x14ac:dyDescent="0.3">
      <c r="A29" s="35" t="s">
        <v>98</v>
      </c>
      <c r="B29" s="36">
        <v>23</v>
      </c>
      <c r="C29" s="37"/>
      <c r="D29" s="37"/>
      <c r="E29" s="38"/>
      <c r="F29" s="38"/>
      <c r="G29" s="39">
        <v>23</v>
      </c>
      <c r="H29" s="40">
        <v>1</v>
      </c>
      <c r="I29" s="38"/>
      <c r="J29" s="38"/>
      <c r="K29" s="37"/>
      <c r="L29" s="37"/>
      <c r="M29" s="38"/>
      <c r="N29" s="38"/>
      <c r="O29" s="31"/>
    </row>
    <row r="30" spans="1:15" ht="15.75" thickBot="1" x14ac:dyDescent="0.3">
      <c r="A30" s="35" t="s">
        <v>99</v>
      </c>
      <c r="B30" s="36">
        <v>5</v>
      </c>
      <c r="C30" s="37"/>
      <c r="D30" s="37"/>
      <c r="E30" s="38"/>
      <c r="F30" s="38"/>
      <c r="G30" s="39">
        <v>5</v>
      </c>
      <c r="H30" s="40">
        <v>1</v>
      </c>
      <c r="I30" s="38"/>
      <c r="J30" s="38"/>
      <c r="K30" s="37"/>
      <c r="L30" s="37"/>
      <c r="M30" s="38"/>
      <c r="N30" s="38"/>
      <c r="O30" s="31"/>
    </row>
    <row r="31" spans="1:15" ht="15.75" thickBot="1" x14ac:dyDescent="0.3">
      <c r="A31" s="35" t="s">
        <v>100</v>
      </c>
      <c r="B31" s="36">
        <v>48</v>
      </c>
      <c r="C31" s="37"/>
      <c r="D31" s="37"/>
      <c r="E31" s="38"/>
      <c r="F31" s="38"/>
      <c r="G31" s="39">
        <v>48</v>
      </c>
      <c r="H31" s="40">
        <v>1</v>
      </c>
      <c r="I31" s="38"/>
      <c r="J31" s="38"/>
      <c r="K31" s="37"/>
      <c r="L31" s="37"/>
      <c r="M31" s="38"/>
      <c r="N31" s="38"/>
      <c r="O31" s="31"/>
    </row>
    <row r="32" spans="1:15" ht="15.75" thickBot="1" x14ac:dyDescent="0.3">
      <c r="A32" s="35" t="s">
        <v>101</v>
      </c>
      <c r="B32" s="36">
        <v>9</v>
      </c>
      <c r="C32" s="37"/>
      <c r="D32" s="37"/>
      <c r="E32" s="38"/>
      <c r="F32" s="38"/>
      <c r="G32" s="39">
        <v>9</v>
      </c>
      <c r="H32" s="40">
        <v>1</v>
      </c>
      <c r="I32" s="38"/>
      <c r="J32" s="38"/>
      <c r="K32" s="37"/>
      <c r="L32" s="37"/>
      <c r="M32" s="38"/>
      <c r="N32" s="38"/>
      <c r="O32" s="31"/>
    </row>
    <row r="33" spans="1:15" ht="15.75" thickBot="1" x14ac:dyDescent="0.3">
      <c r="A33" s="35" t="s">
        <v>48</v>
      </c>
      <c r="B33" s="36">
        <v>16</v>
      </c>
      <c r="C33" s="39">
        <v>1</v>
      </c>
      <c r="D33" s="40">
        <v>0.03</v>
      </c>
      <c r="E33" s="41">
        <v>1</v>
      </c>
      <c r="F33" s="42">
        <v>0.08</v>
      </c>
      <c r="G33" s="39">
        <v>14</v>
      </c>
      <c r="H33" s="40">
        <v>0.88</v>
      </c>
      <c r="I33" s="38"/>
      <c r="J33" s="38"/>
      <c r="K33" s="37"/>
      <c r="L33" s="37"/>
      <c r="M33" s="38"/>
      <c r="N33" s="38"/>
      <c r="O33" s="31"/>
    </row>
    <row r="34" spans="1:15" ht="15.75" thickBot="1" x14ac:dyDescent="0.3">
      <c r="A34" s="35" t="s">
        <v>102</v>
      </c>
      <c r="B34" s="36">
        <v>3</v>
      </c>
      <c r="C34" s="37"/>
      <c r="D34" s="37"/>
      <c r="E34" s="38"/>
      <c r="F34" s="38"/>
      <c r="G34" s="39">
        <v>3</v>
      </c>
      <c r="H34" s="40">
        <v>1</v>
      </c>
      <c r="I34" s="38"/>
      <c r="J34" s="38"/>
      <c r="K34" s="37"/>
      <c r="L34" s="37"/>
      <c r="M34" s="38"/>
      <c r="N34" s="38"/>
      <c r="O34" s="31"/>
    </row>
    <row r="35" spans="1:15" ht="15.75" thickBot="1" x14ac:dyDescent="0.3">
      <c r="A35" s="35" t="s">
        <v>49</v>
      </c>
      <c r="B35" s="36">
        <v>1</v>
      </c>
      <c r="C35" s="37"/>
      <c r="D35" s="37"/>
      <c r="E35" s="38"/>
      <c r="F35" s="38"/>
      <c r="G35" s="37"/>
      <c r="H35" s="37"/>
      <c r="I35" s="38"/>
      <c r="J35" s="38"/>
      <c r="K35" s="37"/>
      <c r="L35" s="37"/>
      <c r="M35" s="41">
        <v>1</v>
      </c>
      <c r="N35" s="42">
        <v>1</v>
      </c>
      <c r="O35" s="31"/>
    </row>
    <row r="36" spans="1:15" ht="15.75" thickBot="1" x14ac:dyDescent="0.3">
      <c r="A36" s="35" t="s">
        <v>50</v>
      </c>
      <c r="B36" s="36">
        <v>47</v>
      </c>
      <c r="C36" s="39">
        <v>4</v>
      </c>
      <c r="D36" s="40">
        <v>0.08</v>
      </c>
      <c r="E36" s="41">
        <v>2</v>
      </c>
      <c r="F36" s="42">
        <v>0.02</v>
      </c>
      <c r="G36" s="39">
        <v>40</v>
      </c>
      <c r="H36" s="40">
        <v>0.89</v>
      </c>
      <c r="I36" s="38"/>
      <c r="J36" s="38"/>
      <c r="K36" s="37"/>
      <c r="L36" s="37"/>
      <c r="M36" s="41">
        <v>1</v>
      </c>
      <c r="N36" s="42">
        <v>0.01</v>
      </c>
      <c r="O36" s="31"/>
    </row>
    <row r="37" spans="1:15" ht="15.75" thickBot="1" x14ac:dyDescent="0.3">
      <c r="A37" s="35" t="s">
        <v>54</v>
      </c>
      <c r="B37" s="36">
        <v>3</v>
      </c>
      <c r="C37" s="37"/>
      <c r="D37" s="37"/>
      <c r="E37" s="41">
        <v>1</v>
      </c>
      <c r="F37" s="42">
        <v>0.9</v>
      </c>
      <c r="G37" s="39">
        <v>2</v>
      </c>
      <c r="H37" s="40">
        <v>0.1</v>
      </c>
      <c r="I37" s="38"/>
      <c r="J37" s="38"/>
      <c r="K37" s="37"/>
      <c r="L37" s="37"/>
      <c r="M37" s="38"/>
      <c r="N37" s="38"/>
      <c r="O37" s="31"/>
    </row>
    <row r="38" spans="1:15" ht="15.75" thickBot="1" x14ac:dyDescent="0.3">
      <c r="A38" s="35" t="s">
        <v>55</v>
      </c>
      <c r="B38" s="36">
        <v>75</v>
      </c>
      <c r="C38" s="39">
        <v>2</v>
      </c>
      <c r="D38" s="40">
        <v>0.02</v>
      </c>
      <c r="E38" s="38"/>
      <c r="F38" s="38"/>
      <c r="G38" s="39">
        <v>73</v>
      </c>
      <c r="H38" s="40">
        <v>0.98</v>
      </c>
      <c r="I38" s="38"/>
      <c r="J38" s="38"/>
      <c r="K38" s="37"/>
      <c r="L38" s="37"/>
      <c r="M38" s="38"/>
      <c r="N38" s="38"/>
      <c r="O38" s="31"/>
    </row>
    <row r="39" spans="1:15" ht="15.75" thickBot="1" x14ac:dyDescent="0.3">
      <c r="A39" s="35" t="s">
        <v>56</v>
      </c>
      <c r="B39" s="36">
        <v>47</v>
      </c>
      <c r="C39" s="39">
        <v>3</v>
      </c>
      <c r="D39" s="40">
        <v>0.02</v>
      </c>
      <c r="E39" s="41">
        <v>1</v>
      </c>
      <c r="F39" s="42">
        <v>0.04</v>
      </c>
      <c r="G39" s="39">
        <v>42</v>
      </c>
      <c r="H39" s="40">
        <v>0.71</v>
      </c>
      <c r="I39" s="38"/>
      <c r="J39" s="38"/>
      <c r="K39" s="37"/>
      <c r="L39" s="37"/>
      <c r="M39" s="41">
        <v>1</v>
      </c>
      <c r="N39" s="42">
        <v>0.23</v>
      </c>
      <c r="O39" s="31"/>
    </row>
    <row r="40" spans="1:15" ht="15.75" thickBot="1" x14ac:dyDescent="0.3">
      <c r="A40" s="35" t="s">
        <v>103</v>
      </c>
      <c r="B40" s="36">
        <v>177</v>
      </c>
      <c r="C40" s="37"/>
      <c r="D40" s="37"/>
      <c r="E40" s="41">
        <v>1</v>
      </c>
      <c r="F40" s="41" t="s">
        <v>80</v>
      </c>
      <c r="G40" s="39">
        <v>57</v>
      </c>
      <c r="H40" s="40">
        <v>0.55000000000000004</v>
      </c>
      <c r="I40" s="38"/>
      <c r="J40" s="38"/>
      <c r="K40" s="39">
        <v>117</v>
      </c>
      <c r="L40" s="40">
        <v>0.32</v>
      </c>
      <c r="M40" s="41">
        <v>2</v>
      </c>
      <c r="N40" s="42">
        <v>0.12</v>
      </c>
      <c r="O40" s="31"/>
    </row>
    <row r="41" spans="1:15" ht="15.75" thickBot="1" x14ac:dyDescent="0.3">
      <c r="A41" s="35" t="s">
        <v>104</v>
      </c>
      <c r="B41" s="36">
        <v>73</v>
      </c>
      <c r="C41" s="37"/>
      <c r="D41" s="37"/>
      <c r="E41" s="38"/>
      <c r="F41" s="38"/>
      <c r="G41" s="39">
        <v>73</v>
      </c>
      <c r="H41" s="40">
        <v>1</v>
      </c>
      <c r="I41" s="38"/>
      <c r="J41" s="38"/>
      <c r="K41" s="37"/>
      <c r="L41" s="37"/>
      <c r="M41" s="38"/>
      <c r="N41" s="38"/>
      <c r="O41" s="31"/>
    </row>
    <row r="42" spans="1:15" ht="15.75" thickBot="1" x14ac:dyDescent="0.3">
      <c r="A42" s="35" t="s">
        <v>105</v>
      </c>
      <c r="B42" s="36">
        <v>68</v>
      </c>
      <c r="C42" s="37"/>
      <c r="D42" s="37"/>
      <c r="E42" s="38"/>
      <c r="F42" s="38"/>
      <c r="G42" s="39">
        <v>68</v>
      </c>
      <c r="H42" s="40">
        <v>1</v>
      </c>
      <c r="I42" s="38"/>
      <c r="J42" s="38"/>
      <c r="K42" s="37"/>
      <c r="L42" s="37"/>
      <c r="M42" s="38"/>
      <c r="N42" s="38"/>
      <c r="O42" s="31"/>
    </row>
    <row r="43" spans="1:15" ht="15.75" thickBot="1" x14ac:dyDescent="0.3">
      <c r="A43" s="35" t="s">
        <v>106</v>
      </c>
      <c r="B43" s="36">
        <v>73</v>
      </c>
      <c r="C43" s="37"/>
      <c r="D43" s="37"/>
      <c r="E43" s="38"/>
      <c r="F43" s="38"/>
      <c r="G43" s="39">
        <v>73</v>
      </c>
      <c r="H43" s="40">
        <v>1</v>
      </c>
      <c r="I43" s="38"/>
      <c r="J43" s="38"/>
      <c r="K43" s="37"/>
      <c r="L43" s="37"/>
      <c r="M43" s="38"/>
      <c r="N43" s="38"/>
      <c r="O43" s="31"/>
    </row>
    <row r="44" spans="1:15" ht="15.75" thickBot="1" x14ac:dyDescent="0.3">
      <c r="A44" s="35" t="s">
        <v>107</v>
      </c>
      <c r="B44" s="36">
        <v>3</v>
      </c>
      <c r="C44" s="37"/>
      <c r="D44" s="37"/>
      <c r="E44" s="38"/>
      <c r="F44" s="38"/>
      <c r="G44" s="39">
        <v>3</v>
      </c>
      <c r="H44" s="40">
        <v>1</v>
      </c>
      <c r="I44" s="38"/>
      <c r="J44" s="38"/>
      <c r="K44" s="37"/>
      <c r="L44" s="37"/>
      <c r="M44" s="38"/>
      <c r="N44" s="38"/>
      <c r="O44" s="31"/>
    </row>
    <row r="45" spans="1:15" ht="15.75" thickBot="1" x14ac:dyDescent="0.3">
      <c r="A45" s="35" t="s">
        <v>108</v>
      </c>
      <c r="B45" s="36">
        <v>3</v>
      </c>
      <c r="C45" s="37"/>
      <c r="D45" s="37"/>
      <c r="E45" s="38"/>
      <c r="F45" s="38"/>
      <c r="G45" s="39">
        <v>3</v>
      </c>
      <c r="H45" s="40">
        <v>1</v>
      </c>
      <c r="I45" s="38"/>
      <c r="J45" s="38"/>
      <c r="K45" s="37"/>
      <c r="L45" s="37"/>
      <c r="M45" s="38"/>
      <c r="N45" s="38"/>
      <c r="O45" s="31"/>
    </row>
    <row r="46" spans="1:15" ht="15.75" thickBot="1" x14ac:dyDescent="0.3">
      <c r="A46" s="35" t="s">
        <v>109</v>
      </c>
      <c r="B46" s="36">
        <v>2</v>
      </c>
      <c r="C46" s="37"/>
      <c r="D46" s="37"/>
      <c r="E46" s="38"/>
      <c r="F46" s="38"/>
      <c r="G46" s="39">
        <v>2</v>
      </c>
      <c r="H46" s="40">
        <v>1</v>
      </c>
      <c r="I46" s="38"/>
      <c r="J46" s="38"/>
      <c r="K46" s="37"/>
      <c r="L46" s="37"/>
      <c r="M46" s="38"/>
      <c r="N46" s="38"/>
      <c r="O46" s="31"/>
    </row>
    <row r="47" spans="1:15" ht="15.75" thickBot="1" x14ac:dyDescent="0.3">
      <c r="A47" s="35" t="s">
        <v>110</v>
      </c>
      <c r="B47" s="36">
        <v>1</v>
      </c>
      <c r="C47" s="37"/>
      <c r="D47" s="37"/>
      <c r="E47" s="38"/>
      <c r="F47" s="38"/>
      <c r="G47" s="39">
        <v>1</v>
      </c>
      <c r="H47" s="40">
        <v>1</v>
      </c>
      <c r="I47" s="38"/>
      <c r="J47" s="38"/>
      <c r="K47" s="37"/>
      <c r="L47" s="37"/>
      <c r="M47" s="38"/>
      <c r="N47" s="38"/>
      <c r="O47" s="31"/>
    </row>
    <row r="48" spans="1:15" ht="15.75" thickBot="1" x14ac:dyDescent="0.3">
      <c r="A48" s="35" t="s">
        <v>111</v>
      </c>
      <c r="B48" s="36">
        <v>2</v>
      </c>
      <c r="C48" s="37"/>
      <c r="D48" s="37"/>
      <c r="E48" s="38"/>
      <c r="F48" s="38"/>
      <c r="G48" s="39">
        <v>2</v>
      </c>
      <c r="H48" s="40">
        <v>1</v>
      </c>
      <c r="I48" s="38"/>
      <c r="J48" s="38"/>
      <c r="K48" s="37"/>
      <c r="L48" s="37"/>
      <c r="M48" s="38"/>
      <c r="N48" s="38"/>
      <c r="O48" s="31"/>
    </row>
    <row r="49" spans="1:15" ht="15.75" thickBot="1" x14ac:dyDescent="0.3">
      <c r="A49" s="35" t="s">
        <v>64</v>
      </c>
      <c r="B49" s="36">
        <v>10</v>
      </c>
      <c r="C49" s="39">
        <v>4</v>
      </c>
      <c r="D49" s="40">
        <v>0.4</v>
      </c>
      <c r="E49" s="41">
        <v>2</v>
      </c>
      <c r="F49" s="42">
        <v>0.5</v>
      </c>
      <c r="G49" s="39">
        <v>4</v>
      </c>
      <c r="H49" s="40">
        <v>0.1</v>
      </c>
      <c r="I49" s="38"/>
      <c r="J49" s="38"/>
      <c r="K49" s="37"/>
      <c r="L49" s="37"/>
      <c r="M49" s="38"/>
      <c r="N49" s="38"/>
      <c r="O49" s="31"/>
    </row>
    <row r="50" spans="1:15" ht="15.75" thickBot="1" x14ac:dyDescent="0.3">
      <c r="A50" s="35" t="s">
        <v>112</v>
      </c>
      <c r="B50" s="36">
        <v>196</v>
      </c>
      <c r="C50" s="37"/>
      <c r="D50" s="37"/>
      <c r="E50" s="41">
        <v>2</v>
      </c>
      <c r="F50" s="42">
        <v>0.01</v>
      </c>
      <c r="G50" s="39">
        <v>52</v>
      </c>
      <c r="H50" s="40">
        <v>0.5</v>
      </c>
      <c r="I50" s="38"/>
      <c r="J50" s="38"/>
      <c r="K50" s="39">
        <v>140</v>
      </c>
      <c r="L50" s="40">
        <v>0.39</v>
      </c>
      <c r="M50" s="41">
        <v>2</v>
      </c>
      <c r="N50" s="42">
        <v>0.11</v>
      </c>
      <c r="O50" s="31"/>
    </row>
    <row r="51" spans="1:15" ht="15.75" thickBot="1" x14ac:dyDescent="0.3">
      <c r="A51" s="35" t="s">
        <v>65</v>
      </c>
      <c r="B51" s="36">
        <v>21</v>
      </c>
      <c r="C51" s="37"/>
      <c r="D51" s="37"/>
      <c r="E51" s="38"/>
      <c r="F51" s="38"/>
      <c r="G51" s="39">
        <v>21</v>
      </c>
      <c r="H51" s="40">
        <v>1</v>
      </c>
      <c r="I51" s="38"/>
      <c r="J51" s="38"/>
      <c r="K51" s="37"/>
      <c r="L51" s="37"/>
      <c r="M51" s="38"/>
      <c r="N51" s="38"/>
      <c r="O51" s="31"/>
    </row>
    <row r="52" spans="1:15" ht="15.75" thickBot="1" x14ac:dyDescent="0.3">
      <c r="A52" s="35" t="s">
        <v>113</v>
      </c>
      <c r="B52" s="36">
        <v>1</v>
      </c>
      <c r="C52" s="39"/>
      <c r="D52" s="51"/>
      <c r="E52" s="41">
        <v>1</v>
      </c>
      <c r="F52" s="42">
        <v>1</v>
      </c>
      <c r="G52" s="39"/>
      <c r="H52" s="51"/>
      <c r="I52" s="52"/>
      <c r="J52" s="52"/>
      <c r="K52" s="51"/>
      <c r="L52" s="51"/>
      <c r="M52" s="52"/>
      <c r="N52" s="52"/>
      <c r="O52" s="31"/>
    </row>
    <row r="53" spans="1:15" ht="15.75" thickBot="1" x14ac:dyDescent="0.3">
      <c r="A53" s="35" t="s">
        <v>71</v>
      </c>
      <c r="B53" s="36">
        <v>6</v>
      </c>
      <c r="C53" s="39">
        <v>4</v>
      </c>
      <c r="D53" s="40">
        <v>0.66</v>
      </c>
      <c r="E53" s="41">
        <v>2</v>
      </c>
      <c r="F53" s="42">
        <v>0.34</v>
      </c>
      <c r="G53" s="39"/>
      <c r="H53" s="51"/>
      <c r="I53" s="52"/>
      <c r="J53" s="52"/>
      <c r="K53" s="51"/>
      <c r="L53" s="51"/>
      <c r="M53" s="52"/>
      <c r="N53" s="52"/>
      <c r="O53" s="31"/>
    </row>
    <row r="54" spans="1:15" ht="15.75" thickBot="1" x14ac:dyDescent="0.3">
      <c r="A54" s="35" t="s">
        <v>114</v>
      </c>
      <c r="B54" s="36">
        <v>217</v>
      </c>
      <c r="C54" s="39"/>
      <c r="D54" s="51"/>
      <c r="E54" s="41">
        <v>2</v>
      </c>
      <c r="F54" s="42">
        <v>0.02</v>
      </c>
      <c r="G54" s="39">
        <v>33</v>
      </c>
      <c r="H54" s="40">
        <v>0.17</v>
      </c>
      <c r="I54" s="41">
        <v>1</v>
      </c>
      <c r="J54" s="42">
        <v>0.01</v>
      </c>
      <c r="K54" s="39">
        <v>178</v>
      </c>
      <c r="L54" s="40">
        <v>0.63</v>
      </c>
      <c r="M54" s="41">
        <v>3</v>
      </c>
      <c r="N54" s="42">
        <v>0.17</v>
      </c>
      <c r="O54" s="31"/>
    </row>
    <row r="55" spans="1:15" ht="15.75" thickBot="1" x14ac:dyDescent="0.3">
      <c r="A55" s="35" t="s">
        <v>115</v>
      </c>
      <c r="B55" s="36">
        <v>25</v>
      </c>
      <c r="C55" s="39"/>
      <c r="D55" s="51"/>
      <c r="E55" s="52"/>
      <c r="F55" s="52"/>
      <c r="G55" s="39">
        <v>25</v>
      </c>
      <c r="H55" s="40">
        <v>1</v>
      </c>
      <c r="I55" s="41"/>
      <c r="J55" s="52"/>
      <c r="K55" s="51"/>
      <c r="L55" s="51"/>
      <c r="M55" s="52"/>
      <c r="N55" s="52"/>
      <c r="O55" s="31"/>
    </row>
    <row r="56" spans="1:15" ht="15.75" thickBot="1" x14ac:dyDescent="0.3">
      <c r="A56" s="35" t="s">
        <v>116</v>
      </c>
      <c r="B56" s="36">
        <v>1</v>
      </c>
      <c r="C56" s="39"/>
      <c r="D56" s="51"/>
      <c r="E56" s="41">
        <v>1</v>
      </c>
      <c r="F56" s="42">
        <v>1</v>
      </c>
      <c r="G56" s="39"/>
      <c r="H56" s="51"/>
      <c r="I56" s="52"/>
      <c r="J56" s="52"/>
      <c r="K56" s="51"/>
      <c r="L56" s="51"/>
      <c r="M56" s="52"/>
      <c r="N56" s="52"/>
      <c r="O56" s="31"/>
    </row>
    <row r="57" spans="1:15" ht="15.75" thickBot="1" x14ac:dyDescent="0.3">
      <c r="A57" s="35" t="s">
        <v>73</v>
      </c>
      <c r="B57" s="36">
        <v>5</v>
      </c>
      <c r="C57" s="39">
        <v>3</v>
      </c>
      <c r="D57" s="40">
        <v>0.84</v>
      </c>
      <c r="E57" s="41">
        <v>2</v>
      </c>
      <c r="F57" s="42">
        <v>0.16</v>
      </c>
      <c r="G57" s="39"/>
      <c r="H57" s="51"/>
      <c r="I57" s="52"/>
      <c r="J57" s="52"/>
      <c r="K57" s="51"/>
      <c r="L57" s="51"/>
      <c r="M57" s="52"/>
      <c r="N57" s="52"/>
      <c r="O57" s="31"/>
    </row>
    <row r="58" spans="1:15" ht="15.75" thickBot="1" x14ac:dyDescent="0.3">
      <c r="A58" s="35" t="s">
        <v>117</v>
      </c>
      <c r="B58" s="36">
        <v>208</v>
      </c>
      <c r="C58" s="39">
        <v>2</v>
      </c>
      <c r="D58" s="40">
        <v>0.01</v>
      </c>
      <c r="E58" s="41">
        <v>2</v>
      </c>
      <c r="F58" s="42">
        <v>0.02</v>
      </c>
      <c r="G58" s="39">
        <v>60</v>
      </c>
      <c r="H58" s="40">
        <v>0.47</v>
      </c>
      <c r="I58" s="41"/>
      <c r="J58" s="52"/>
      <c r="K58" s="39">
        <v>142</v>
      </c>
      <c r="L58" s="40">
        <v>0.45</v>
      </c>
      <c r="M58" s="41">
        <v>2</v>
      </c>
      <c r="N58" s="42">
        <v>0.06</v>
      </c>
      <c r="O58" s="31"/>
    </row>
  </sheetData>
  <mergeCells count="8">
    <mergeCell ref="K3:L3"/>
    <mergeCell ref="M3:N3"/>
    <mergeCell ref="A3:A4"/>
    <mergeCell ref="B3:B4"/>
    <mergeCell ref="C3:D3"/>
    <mergeCell ref="E3:F3"/>
    <mergeCell ref="G3:H3"/>
    <mergeCell ref="I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I9" sqref="I9"/>
    </sheetView>
  </sheetViews>
  <sheetFormatPr defaultRowHeight="15" x14ac:dyDescent="0.25"/>
  <cols>
    <col min="1" max="1" width="49" customWidth="1"/>
  </cols>
  <sheetData>
    <row r="1" spans="1:5" x14ac:dyDescent="0.25">
      <c r="A1" s="30" t="s">
        <v>119</v>
      </c>
    </row>
    <row r="2" spans="1:5" ht="15.75" thickBot="1" x14ac:dyDescent="0.3"/>
    <row r="3" spans="1:5" ht="15.75" thickBot="1" x14ac:dyDescent="0.3">
      <c r="A3" s="121" t="s">
        <v>120</v>
      </c>
      <c r="B3" s="123" t="s">
        <v>121</v>
      </c>
      <c r="C3" s="124"/>
      <c r="D3" s="123" t="s">
        <v>122</v>
      </c>
      <c r="E3" s="124"/>
    </row>
    <row r="4" spans="1:5" ht="15.75" thickBot="1" x14ac:dyDescent="0.3">
      <c r="A4" s="122"/>
      <c r="B4" s="32" t="s">
        <v>123</v>
      </c>
      <c r="C4" s="32" t="s">
        <v>124</v>
      </c>
      <c r="D4" s="32" t="s">
        <v>123</v>
      </c>
      <c r="E4" s="32" t="s">
        <v>124</v>
      </c>
    </row>
    <row r="5" spans="1:5" ht="15.75" thickBot="1" x14ac:dyDescent="0.3">
      <c r="A5" s="54" t="s">
        <v>17</v>
      </c>
      <c r="B5" s="9">
        <v>6229</v>
      </c>
      <c r="C5" s="9">
        <v>4966</v>
      </c>
      <c r="D5" s="9">
        <v>4158</v>
      </c>
      <c r="E5" s="9">
        <v>9150</v>
      </c>
    </row>
    <row r="6" spans="1:5" ht="15.75" thickBot="1" x14ac:dyDescent="0.3">
      <c r="A6" s="55" t="s">
        <v>18</v>
      </c>
      <c r="B6" s="7">
        <v>1919</v>
      </c>
      <c r="C6" s="7">
        <v>2266</v>
      </c>
      <c r="D6" s="11"/>
      <c r="E6" s="7">
        <v>5747</v>
      </c>
    </row>
    <row r="7" spans="1:5" ht="15.75" thickBot="1" x14ac:dyDescent="0.3">
      <c r="A7" s="54" t="s">
        <v>19</v>
      </c>
      <c r="B7" s="17">
        <v>479</v>
      </c>
      <c r="C7" s="17">
        <v>59</v>
      </c>
      <c r="D7" s="17">
        <v>190</v>
      </c>
      <c r="E7" s="9">
        <v>4333</v>
      </c>
    </row>
    <row r="8" spans="1:5" ht="15.75" thickBot="1" x14ac:dyDescent="0.3">
      <c r="A8" s="55" t="s">
        <v>20</v>
      </c>
      <c r="B8" s="7">
        <v>243072</v>
      </c>
      <c r="C8" s="7">
        <v>74511</v>
      </c>
      <c r="D8" s="7">
        <v>6990</v>
      </c>
      <c r="E8" s="7">
        <v>9747</v>
      </c>
    </row>
    <row r="9" spans="1:5" ht="15.75" thickBot="1" x14ac:dyDescent="0.3">
      <c r="A9" s="54" t="s">
        <v>22</v>
      </c>
      <c r="B9" s="9">
        <v>7590</v>
      </c>
      <c r="C9" s="9">
        <v>2340</v>
      </c>
      <c r="D9" s="9">
        <v>2986</v>
      </c>
      <c r="E9" s="9">
        <v>14487</v>
      </c>
    </row>
    <row r="10" spans="1:5" ht="15.75" thickBot="1" x14ac:dyDescent="0.3">
      <c r="A10" s="55" t="s">
        <v>23</v>
      </c>
      <c r="B10" s="15">
        <v>6</v>
      </c>
      <c r="C10" s="11"/>
      <c r="D10" s="7">
        <v>4051</v>
      </c>
      <c r="E10" s="7">
        <v>49501</v>
      </c>
    </row>
    <row r="11" spans="1:5" ht="30.75" thickBot="1" x14ac:dyDescent="0.3">
      <c r="A11" s="54" t="s">
        <v>24</v>
      </c>
      <c r="B11" s="9">
        <v>4070</v>
      </c>
      <c r="C11" s="17">
        <v>30</v>
      </c>
      <c r="D11" s="9">
        <v>78246</v>
      </c>
      <c r="E11" s="9">
        <v>76456</v>
      </c>
    </row>
    <row r="12" spans="1:5" ht="15.75" thickBot="1" x14ac:dyDescent="0.3">
      <c r="A12" s="55" t="s">
        <v>25</v>
      </c>
      <c r="B12" s="7">
        <v>22508</v>
      </c>
      <c r="C12" s="7">
        <v>3355</v>
      </c>
      <c r="D12" s="7">
        <v>15488</v>
      </c>
      <c r="E12" s="7">
        <v>13962</v>
      </c>
    </row>
    <row r="13" spans="1:5" ht="15.75" thickBot="1" x14ac:dyDescent="0.3">
      <c r="A13" s="56" t="s">
        <v>125</v>
      </c>
      <c r="B13" s="57">
        <v>285873</v>
      </c>
      <c r="C13" s="57">
        <v>87527</v>
      </c>
      <c r="D13" s="57">
        <v>112109</v>
      </c>
      <c r="E13" s="57">
        <v>183383</v>
      </c>
    </row>
  </sheetData>
  <mergeCells count="3">
    <mergeCell ref="A3:A4"/>
    <mergeCell ref="B3:C3"/>
    <mergeCell ref="D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workbookViewId="0">
      <selection activeCell="H18" sqref="H18"/>
    </sheetView>
  </sheetViews>
  <sheetFormatPr defaultRowHeight="15" x14ac:dyDescent="0.25"/>
  <cols>
    <col min="2" max="2" width="44" customWidth="1"/>
    <col min="3" max="3" width="49" customWidth="1"/>
  </cols>
  <sheetData>
    <row r="1" spans="1:5" x14ac:dyDescent="0.25">
      <c r="A1" s="30" t="s">
        <v>126</v>
      </c>
    </row>
    <row r="2" spans="1:5" ht="15.75" thickBot="1" x14ac:dyDescent="0.3"/>
    <row r="3" spans="1:5" ht="39" thickBot="1" x14ac:dyDescent="0.3">
      <c r="A3" s="2" t="s">
        <v>127</v>
      </c>
      <c r="B3" s="4" t="s">
        <v>128</v>
      </c>
      <c r="C3" s="4" t="s">
        <v>129</v>
      </c>
      <c r="D3" s="4" t="s">
        <v>130</v>
      </c>
      <c r="E3" s="4" t="s">
        <v>131</v>
      </c>
    </row>
    <row r="4" spans="1:5" ht="15.75" thickBot="1" x14ac:dyDescent="0.3">
      <c r="A4" s="58">
        <v>1</v>
      </c>
      <c r="B4" s="138" t="s">
        <v>132</v>
      </c>
      <c r="C4" s="139"/>
      <c r="D4" s="140">
        <v>48</v>
      </c>
      <c r="E4" s="141"/>
    </row>
    <row r="5" spans="1:5" ht="15.75" thickBot="1" x14ac:dyDescent="0.3">
      <c r="A5" s="5" t="s">
        <v>133</v>
      </c>
      <c r="B5" s="59" t="s">
        <v>134</v>
      </c>
      <c r="C5" s="59" t="s">
        <v>135</v>
      </c>
      <c r="D5" s="52">
        <v>16</v>
      </c>
      <c r="E5" s="38"/>
    </row>
    <row r="6" spans="1:5" ht="15.75" thickBot="1" x14ac:dyDescent="0.3">
      <c r="A6" s="60" t="s">
        <v>136</v>
      </c>
      <c r="B6" s="61" t="s">
        <v>137</v>
      </c>
      <c r="C6" s="61" t="s">
        <v>135</v>
      </c>
      <c r="D6" s="51">
        <v>2</v>
      </c>
      <c r="E6" s="37"/>
    </row>
    <row r="7" spans="1:5" ht="26.25" thickBot="1" x14ac:dyDescent="0.3">
      <c r="A7" s="5" t="s">
        <v>138</v>
      </c>
      <c r="B7" s="59" t="s">
        <v>139</v>
      </c>
      <c r="C7" s="59" t="s">
        <v>140</v>
      </c>
      <c r="D7" s="52">
        <v>30</v>
      </c>
      <c r="E7" s="38"/>
    </row>
    <row r="8" spans="1:5" ht="15.75" thickBot="1" x14ac:dyDescent="0.3">
      <c r="A8" s="58">
        <v>2</v>
      </c>
      <c r="B8" s="125" t="s">
        <v>141</v>
      </c>
      <c r="C8" s="126"/>
      <c r="D8" s="127">
        <v>17</v>
      </c>
      <c r="E8" s="128"/>
    </row>
    <row r="9" spans="1:5" ht="15.75" thickBot="1" x14ac:dyDescent="0.3">
      <c r="A9" s="5" t="s">
        <v>142</v>
      </c>
      <c r="B9" s="59" t="s">
        <v>143</v>
      </c>
      <c r="C9" s="59" t="s">
        <v>144</v>
      </c>
      <c r="D9" s="52">
        <v>1</v>
      </c>
      <c r="E9" s="12"/>
    </row>
    <row r="10" spans="1:5" ht="26.25" thickBot="1" x14ac:dyDescent="0.3">
      <c r="A10" s="60" t="s">
        <v>145</v>
      </c>
      <c r="B10" s="61" t="s">
        <v>146</v>
      </c>
      <c r="C10" s="61" t="s">
        <v>147</v>
      </c>
      <c r="D10" s="51">
        <v>1</v>
      </c>
      <c r="E10" s="11"/>
    </row>
    <row r="11" spans="1:5" ht="15.75" thickBot="1" x14ac:dyDescent="0.3">
      <c r="A11" s="5" t="s">
        <v>148</v>
      </c>
      <c r="B11" s="59" t="s">
        <v>149</v>
      </c>
      <c r="C11" s="59" t="s">
        <v>150</v>
      </c>
      <c r="D11" s="52">
        <v>1</v>
      </c>
      <c r="E11" s="12"/>
    </row>
    <row r="12" spans="1:5" ht="39" thickBot="1" x14ac:dyDescent="0.3">
      <c r="A12" s="60" t="s">
        <v>151</v>
      </c>
      <c r="B12" s="61" t="s">
        <v>152</v>
      </c>
      <c r="C12" s="61" t="s">
        <v>135</v>
      </c>
      <c r="D12" s="51">
        <v>2</v>
      </c>
      <c r="E12" s="11"/>
    </row>
    <row r="13" spans="1:5" ht="39" thickBot="1" x14ac:dyDescent="0.3">
      <c r="A13" s="5" t="s">
        <v>153</v>
      </c>
      <c r="B13" s="59" t="s">
        <v>154</v>
      </c>
      <c r="C13" s="59" t="s">
        <v>155</v>
      </c>
      <c r="D13" s="52">
        <v>2</v>
      </c>
      <c r="E13" s="12"/>
    </row>
    <row r="14" spans="1:5" ht="39" thickBot="1" x14ac:dyDescent="0.3">
      <c r="A14" s="60" t="s">
        <v>156</v>
      </c>
      <c r="B14" s="61" t="s">
        <v>157</v>
      </c>
      <c r="C14" s="61" t="s">
        <v>158</v>
      </c>
      <c r="D14" s="51">
        <v>10</v>
      </c>
      <c r="E14" s="11"/>
    </row>
    <row r="15" spans="1:5" ht="15.75" thickBot="1" x14ac:dyDescent="0.3">
      <c r="A15" s="62">
        <v>3</v>
      </c>
      <c r="B15" s="134" t="s">
        <v>159</v>
      </c>
      <c r="C15" s="135"/>
      <c r="D15" s="136">
        <v>29</v>
      </c>
      <c r="E15" s="137"/>
    </row>
    <row r="16" spans="1:5" ht="15.75" thickBot="1" x14ac:dyDescent="0.3">
      <c r="A16" s="60" t="s">
        <v>160</v>
      </c>
      <c r="B16" s="61" t="s">
        <v>161</v>
      </c>
      <c r="C16" s="61" t="s">
        <v>135</v>
      </c>
      <c r="D16" s="51">
        <v>1</v>
      </c>
      <c r="E16" s="11"/>
    </row>
    <row r="17" spans="1:5" ht="26.25" thickBot="1" x14ac:dyDescent="0.3">
      <c r="A17" s="5" t="s">
        <v>162</v>
      </c>
      <c r="B17" s="59" t="s">
        <v>163</v>
      </c>
      <c r="C17" s="59" t="s">
        <v>164</v>
      </c>
      <c r="D17" s="52">
        <v>23</v>
      </c>
      <c r="E17" s="12"/>
    </row>
    <row r="18" spans="1:5" ht="15.75" thickBot="1" x14ac:dyDescent="0.3">
      <c r="A18" s="60" t="s">
        <v>165</v>
      </c>
      <c r="B18" s="61" t="s">
        <v>166</v>
      </c>
      <c r="C18" s="61" t="s">
        <v>167</v>
      </c>
      <c r="D18" s="51">
        <v>1</v>
      </c>
      <c r="E18" s="11"/>
    </row>
    <row r="19" spans="1:5" ht="26.25" thickBot="1" x14ac:dyDescent="0.3">
      <c r="A19" s="5" t="s">
        <v>168</v>
      </c>
      <c r="B19" s="59" t="s">
        <v>169</v>
      </c>
      <c r="C19" s="59" t="s">
        <v>170</v>
      </c>
      <c r="D19" s="52">
        <v>3</v>
      </c>
      <c r="E19" s="12"/>
    </row>
    <row r="20" spans="1:5" ht="39" thickBot="1" x14ac:dyDescent="0.3">
      <c r="A20" s="60" t="s">
        <v>171</v>
      </c>
      <c r="B20" s="61" t="s">
        <v>172</v>
      </c>
      <c r="C20" s="61" t="s">
        <v>173</v>
      </c>
      <c r="D20" s="51">
        <v>1</v>
      </c>
      <c r="E20" s="11"/>
    </row>
    <row r="21" spans="1:5" ht="15.75" thickBot="1" x14ac:dyDescent="0.3">
      <c r="A21" s="62">
        <v>4</v>
      </c>
      <c r="B21" s="134" t="s">
        <v>174</v>
      </c>
      <c r="C21" s="135"/>
      <c r="D21" s="136">
        <v>37</v>
      </c>
      <c r="E21" s="137"/>
    </row>
    <row r="22" spans="1:5" ht="26.25" thickBot="1" x14ac:dyDescent="0.3">
      <c r="A22" s="60" t="s">
        <v>175</v>
      </c>
      <c r="B22" s="61" t="s">
        <v>176</v>
      </c>
      <c r="C22" s="61" t="s">
        <v>135</v>
      </c>
      <c r="D22" s="51">
        <v>1</v>
      </c>
      <c r="E22" s="11"/>
    </row>
    <row r="23" spans="1:5" ht="26.25" thickBot="1" x14ac:dyDescent="0.3">
      <c r="A23" s="5" t="s">
        <v>177</v>
      </c>
      <c r="B23" s="59" t="s">
        <v>178</v>
      </c>
      <c r="C23" s="59" t="s">
        <v>135</v>
      </c>
      <c r="D23" s="52">
        <v>4</v>
      </c>
      <c r="E23" s="12"/>
    </row>
    <row r="24" spans="1:5" ht="39" thickBot="1" x14ac:dyDescent="0.3">
      <c r="A24" s="60" t="s">
        <v>179</v>
      </c>
      <c r="B24" s="61" t="s">
        <v>180</v>
      </c>
      <c r="C24" s="61" t="s">
        <v>135</v>
      </c>
      <c r="D24" s="51">
        <v>3</v>
      </c>
      <c r="E24" s="11"/>
    </row>
    <row r="25" spans="1:5" ht="15.75" thickBot="1" x14ac:dyDescent="0.3">
      <c r="A25" s="5" t="s">
        <v>181</v>
      </c>
      <c r="B25" s="59" t="s">
        <v>182</v>
      </c>
      <c r="C25" s="59" t="s">
        <v>135</v>
      </c>
      <c r="D25" s="52">
        <v>1</v>
      </c>
      <c r="E25" s="12"/>
    </row>
    <row r="26" spans="1:5" ht="26.25" thickBot="1" x14ac:dyDescent="0.3">
      <c r="A26" s="60" t="s">
        <v>183</v>
      </c>
      <c r="B26" s="61" t="s">
        <v>184</v>
      </c>
      <c r="C26" s="61" t="s">
        <v>135</v>
      </c>
      <c r="D26" s="51">
        <v>1</v>
      </c>
      <c r="E26" s="11"/>
    </row>
    <row r="27" spans="1:5" ht="15.75" thickBot="1" x14ac:dyDescent="0.3">
      <c r="A27" s="5" t="s">
        <v>185</v>
      </c>
      <c r="B27" s="59" t="s">
        <v>186</v>
      </c>
      <c r="C27" s="59" t="s">
        <v>135</v>
      </c>
      <c r="D27" s="52">
        <v>1</v>
      </c>
      <c r="E27" s="12"/>
    </row>
    <row r="28" spans="1:5" ht="51.75" thickBot="1" x14ac:dyDescent="0.3">
      <c r="A28" s="60" t="s">
        <v>187</v>
      </c>
      <c r="B28" s="61" t="s">
        <v>188</v>
      </c>
      <c r="C28" s="61" t="s">
        <v>135</v>
      </c>
      <c r="D28" s="51">
        <v>7</v>
      </c>
      <c r="E28" s="11"/>
    </row>
    <row r="29" spans="1:5" ht="39" thickBot="1" x14ac:dyDescent="0.3">
      <c r="A29" s="5" t="s">
        <v>189</v>
      </c>
      <c r="B29" s="59" t="s">
        <v>190</v>
      </c>
      <c r="C29" s="59" t="s">
        <v>135</v>
      </c>
      <c r="D29" s="52">
        <v>2</v>
      </c>
      <c r="E29" s="12"/>
    </row>
    <row r="30" spans="1:5" ht="39" thickBot="1" x14ac:dyDescent="0.3">
      <c r="A30" s="60" t="s">
        <v>191</v>
      </c>
      <c r="B30" s="61" t="s">
        <v>192</v>
      </c>
      <c r="C30" s="61" t="s">
        <v>135</v>
      </c>
      <c r="D30" s="51">
        <v>2</v>
      </c>
      <c r="E30" s="11"/>
    </row>
    <row r="31" spans="1:5" ht="39" thickBot="1" x14ac:dyDescent="0.3">
      <c r="A31" s="5" t="s">
        <v>193</v>
      </c>
      <c r="B31" s="59" t="s">
        <v>194</v>
      </c>
      <c r="C31" s="59" t="s">
        <v>135</v>
      </c>
      <c r="D31" s="52">
        <v>6</v>
      </c>
      <c r="E31" s="12"/>
    </row>
    <row r="32" spans="1:5" ht="39" thickBot="1" x14ac:dyDescent="0.3">
      <c r="A32" s="60" t="s">
        <v>195</v>
      </c>
      <c r="B32" s="61" t="s">
        <v>196</v>
      </c>
      <c r="C32" s="61" t="s">
        <v>135</v>
      </c>
      <c r="D32" s="51">
        <v>2</v>
      </c>
      <c r="E32" s="11"/>
    </row>
    <row r="33" spans="1:5" ht="39" thickBot="1" x14ac:dyDescent="0.3">
      <c r="A33" s="5" t="s">
        <v>197</v>
      </c>
      <c r="B33" s="59" t="s">
        <v>198</v>
      </c>
      <c r="C33" s="59" t="s">
        <v>135</v>
      </c>
      <c r="D33" s="52">
        <v>6</v>
      </c>
      <c r="E33" s="12"/>
    </row>
    <row r="34" spans="1:5" ht="26.25" thickBot="1" x14ac:dyDescent="0.3">
      <c r="A34" s="60" t="s">
        <v>199</v>
      </c>
      <c r="B34" s="61" t="s">
        <v>200</v>
      </c>
      <c r="C34" s="61" t="s">
        <v>135</v>
      </c>
      <c r="D34" s="51">
        <v>1</v>
      </c>
      <c r="E34" s="11"/>
    </row>
    <row r="35" spans="1:5" ht="15.75" thickBot="1" x14ac:dyDescent="0.3">
      <c r="A35" s="62">
        <v>5</v>
      </c>
      <c r="B35" s="134" t="s">
        <v>201</v>
      </c>
      <c r="C35" s="135"/>
      <c r="D35" s="136">
        <v>494</v>
      </c>
      <c r="E35" s="137"/>
    </row>
    <row r="36" spans="1:5" ht="26.25" thickBot="1" x14ac:dyDescent="0.3">
      <c r="A36" s="60" t="s">
        <v>202</v>
      </c>
      <c r="B36" s="61" t="s">
        <v>203</v>
      </c>
      <c r="C36" s="61" t="s">
        <v>204</v>
      </c>
      <c r="D36" s="51">
        <v>46</v>
      </c>
      <c r="E36" s="51">
        <v>4</v>
      </c>
    </row>
    <row r="37" spans="1:5" ht="15.75" thickBot="1" x14ac:dyDescent="0.3">
      <c r="A37" s="5" t="s">
        <v>205</v>
      </c>
      <c r="B37" s="59" t="s">
        <v>206</v>
      </c>
      <c r="C37" s="59" t="s">
        <v>207</v>
      </c>
      <c r="D37" s="52">
        <v>14</v>
      </c>
      <c r="E37" s="38"/>
    </row>
    <row r="38" spans="1:5" ht="26.25" thickBot="1" x14ac:dyDescent="0.3">
      <c r="A38" s="60" t="s">
        <v>208</v>
      </c>
      <c r="B38" s="61" t="s">
        <v>209</v>
      </c>
      <c r="C38" s="61" t="s">
        <v>210</v>
      </c>
      <c r="D38" s="51">
        <v>13</v>
      </c>
      <c r="E38" s="51">
        <v>257</v>
      </c>
    </row>
    <row r="39" spans="1:5" ht="26.25" thickBot="1" x14ac:dyDescent="0.3">
      <c r="A39" s="5" t="s">
        <v>211</v>
      </c>
      <c r="B39" s="59" t="s">
        <v>212</v>
      </c>
      <c r="C39" s="59" t="s">
        <v>213</v>
      </c>
      <c r="D39" s="52">
        <v>76</v>
      </c>
      <c r="E39" s="38"/>
    </row>
    <row r="40" spans="1:5" ht="26.25" thickBot="1" x14ac:dyDescent="0.3">
      <c r="A40" s="60" t="s">
        <v>214</v>
      </c>
      <c r="B40" s="61" t="s">
        <v>215</v>
      </c>
      <c r="C40" s="61" t="s">
        <v>216</v>
      </c>
      <c r="D40" s="51">
        <v>9</v>
      </c>
      <c r="E40" s="37"/>
    </row>
    <row r="41" spans="1:5" ht="15.75" thickBot="1" x14ac:dyDescent="0.3">
      <c r="A41" s="5" t="s">
        <v>217</v>
      </c>
      <c r="B41" s="59" t="s">
        <v>218</v>
      </c>
      <c r="C41" s="59" t="s">
        <v>219</v>
      </c>
      <c r="D41" s="52">
        <v>60</v>
      </c>
      <c r="E41" s="38"/>
    </row>
    <row r="42" spans="1:5" ht="15.75" thickBot="1" x14ac:dyDescent="0.3">
      <c r="A42" s="60" t="s">
        <v>220</v>
      </c>
      <c r="B42" s="61" t="s">
        <v>218</v>
      </c>
      <c r="C42" s="61" t="s">
        <v>221</v>
      </c>
      <c r="D42" s="51">
        <v>14</v>
      </c>
      <c r="E42" s="37"/>
    </row>
    <row r="43" spans="1:5" ht="39" thickBot="1" x14ac:dyDescent="0.3">
      <c r="A43" s="5" t="s">
        <v>222</v>
      </c>
      <c r="B43" s="59" t="s">
        <v>223</v>
      </c>
      <c r="C43" s="59" t="s">
        <v>224</v>
      </c>
      <c r="D43" s="52">
        <v>1</v>
      </c>
      <c r="E43" s="38"/>
    </row>
    <row r="44" spans="1:5" ht="15.75" thickBot="1" x14ac:dyDescent="0.3">
      <c r="A44" s="58">
        <v>6</v>
      </c>
      <c r="B44" s="125" t="s">
        <v>225</v>
      </c>
      <c r="C44" s="126"/>
      <c r="D44" s="127">
        <v>36</v>
      </c>
      <c r="E44" s="128"/>
    </row>
    <row r="45" spans="1:5" ht="26.25" thickBot="1" x14ac:dyDescent="0.3">
      <c r="A45" s="5" t="s">
        <v>226</v>
      </c>
      <c r="B45" s="59" t="s">
        <v>227</v>
      </c>
      <c r="C45" s="59" t="s">
        <v>135</v>
      </c>
      <c r="D45" s="52">
        <v>1</v>
      </c>
      <c r="E45" s="38"/>
    </row>
    <row r="46" spans="1:5" ht="39" thickBot="1" x14ac:dyDescent="0.3">
      <c r="A46" s="60" t="s">
        <v>228</v>
      </c>
      <c r="B46" s="61" t="s">
        <v>229</v>
      </c>
      <c r="C46" s="61" t="s">
        <v>230</v>
      </c>
      <c r="D46" s="51">
        <v>9</v>
      </c>
      <c r="E46" s="37"/>
    </row>
    <row r="47" spans="1:5" ht="26.25" thickBot="1" x14ac:dyDescent="0.3">
      <c r="A47" s="5" t="s">
        <v>231</v>
      </c>
      <c r="B47" s="59" t="s">
        <v>232</v>
      </c>
      <c r="C47" s="59" t="s">
        <v>233</v>
      </c>
      <c r="D47" s="52">
        <v>26</v>
      </c>
      <c r="E47" s="38"/>
    </row>
    <row r="48" spans="1:5" ht="15.75" thickBot="1" x14ac:dyDescent="0.3">
      <c r="A48" s="58">
        <v>7</v>
      </c>
      <c r="B48" s="125" t="s">
        <v>234</v>
      </c>
      <c r="C48" s="126"/>
      <c r="D48" s="127">
        <v>508</v>
      </c>
      <c r="E48" s="128"/>
    </row>
    <row r="49" spans="1:5" ht="15.75" thickBot="1" x14ac:dyDescent="0.3">
      <c r="A49" s="5" t="s">
        <v>235</v>
      </c>
      <c r="B49" s="59" t="s">
        <v>236</v>
      </c>
      <c r="C49" s="59" t="s">
        <v>237</v>
      </c>
      <c r="D49" s="52">
        <v>99</v>
      </c>
      <c r="E49" s="38"/>
    </row>
    <row r="50" spans="1:5" ht="15.75" thickBot="1" x14ac:dyDescent="0.3">
      <c r="A50" s="60" t="s">
        <v>238</v>
      </c>
      <c r="B50" s="61" t="s">
        <v>239</v>
      </c>
      <c r="C50" s="61" t="s">
        <v>240</v>
      </c>
      <c r="D50" s="51">
        <v>14</v>
      </c>
      <c r="E50" s="37"/>
    </row>
    <row r="51" spans="1:5" ht="15.75" thickBot="1" x14ac:dyDescent="0.3">
      <c r="A51" s="5" t="s">
        <v>241</v>
      </c>
      <c r="B51" s="59" t="s">
        <v>239</v>
      </c>
      <c r="C51" s="59" t="s">
        <v>242</v>
      </c>
      <c r="D51" s="52">
        <v>2</v>
      </c>
      <c r="E51" s="38"/>
    </row>
    <row r="52" spans="1:5" ht="15.75" thickBot="1" x14ac:dyDescent="0.3">
      <c r="A52" s="60" t="s">
        <v>243</v>
      </c>
      <c r="B52" s="61" t="s">
        <v>244</v>
      </c>
      <c r="C52" s="61" t="s">
        <v>245</v>
      </c>
      <c r="D52" s="51">
        <v>186</v>
      </c>
      <c r="E52" s="37"/>
    </row>
    <row r="53" spans="1:5" ht="15.75" thickBot="1" x14ac:dyDescent="0.3">
      <c r="A53" s="5" t="s">
        <v>246</v>
      </c>
      <c r="B53" s="59" t="s">
        <v>244</v>
      </c>
      <c r="C53" s="59" t="s">
        <v>247</v>
      </c>
      <c r="D53" s="52">
        <v>207</v>
      </c>
      <c r="E53" s="38"/>
    </row>
    <row r="54" spans="1:5" ht="15.75" thickBot="1" x14ac:dyDescent="0.3">
      <c r="A54" s="58">
        <v>8</v>
      </c>
      <c r="B54" s="125" t="s">
        <v>248</v>
      </c>
      <c r="C54" s="126"/>
      <c r="D54" s="127">
        <v>59</v>
      </c>
      <c r="E54" s="128"/>
    </row>
    <row r="55" spans="1:5" ht="15.75" thickBot="1" x14ac:dyDescent="0.3">
      <c r="A55" s="5" t="s">
        <v>249</v>
      </c>
      <c r="B55" s="59" t="s">
        <v>250</v>
      </c>
      <c r="C55" s="59" t="s">
        <v>251</v>
      </c>
      <c r="D55" s="52">
        <v>18</v>
      </c>
      <c r="E55" s="38"/>
    </row>
    <row r="56" spans="1:5" ht="26.25" thickBot="1" x14ac:dyDescent="0.3">
      <c r="A56" s="60" t="s">
        <v>252</v>
      </c>
      <c r="B56" s="61" t="s">
        <v>253</v>
      </c>
      <c r="C56" s="61" t="s">
        <v>254</v>
      </c>
      <c r="D56" s="51">
        <v>15</v>
      </c>
      <c r="E56" s="37"/>
    </row>
    <row r="57" spans="1:5" ht="26.25" thickBot="1" x14ac:dyDescent="0.3">
      <c r="A57" s="5" t="s">
        <v>255</v>
      </c>
      <c r="B57" s="59" t="s">
        <v>256</v>
      </c>
      <c r="C57" s="59" t="s">
        <v>257</v>
      </c>
      <c r="D57" s="52">
        <v>20</v>
      </c>
      <c r="E57" s="38"/>
    </row>
    <row r="58" spans="1:5" ht="26.25" thickBot="1" x14ac:dyDescent="0.3">
      <c r="A58" s="60" t="s">
        <v>258</v>
      </c>
      <c r="B58" s="61" t="s">
        <v>259</v>
      </c>
      <c r="C58" s="61" t="s">
        <v>260</v>
      </c>
      <c r="D58" s="51">
        <v>6</v>
      </c>
      <c r="E58" s="37"/>
    </row>
    <row r="59" spans="1:5" ht="15.75" thickBot="1" x14ac:dyDescent="0.3">
      <c r="A59" s="62">
        <v>9</v>
      </c>
      <c r="B59" s="134" t="s">
        <v>261</v>
      </c>
      <c r="C59" s="135"/>
      <c r="D59" s="136">
        <v>21</v>
      </c>
      <c r="E59" s="137"/>
    </row>
    <row r="60" spans="1:5" ht="39" thickBot="1" x14ac:dyDescent="0.3">
      <c r="A60" s="60" t="s">
        <v>262</v>
      </c>
      <c r="B60" s="61" t="s">
        <v>263</v>
      </c>
      <c r="C60" s="61" t="s">
        <v>264</v>
      </c>
      <c r="D60" s="51">
        <v>2</v>
      </c>
      <c r="E60" s="37"/>
    </row>
    <row r="61" spans="1:5" ht="26.25" thickBot="1" x14ac:dyDescent="0.3">
      <c r="A61" s="5" t="s">
        <v>265</v>
      </c>
      <c r="B61" s="59" t="s">
        <v>266</v>
      </c>
      <c r="C61" s="59" t="s">
        <v>267</v>
      </c>
      <c r="D61" s="52">
        <v>3</v>
      </c>
      <c r="E61" s="38"/>
    </row>
    <row r="62" spans="1:5" ht="64.5" thickBot="1" x14ac:dyDescent="0.3">
      <c r="A62" s="60" t="s">
        <v>268</v>
      </c>
      <c r="B62" s="61" t="s">
        <v>269</v>
      </c>
      <c r="C62" s="61" t="s">
        <v>270</v>
      </c>
      <c r="D62" s="51">
        <v>13</v>
      </c>
      <c r="E62" s="37"/>
    </row>
    <row r="63" spans="1:5" ht="26.25" thickBot="1" x14ac:dyDescent="0.3">
      <c r="A63" s="5" t="s">
        <v>271</v>
      </c>
      <c r="B63" s="59" t="s">
        <v>272</v>
      </c>
      <c r="C63" s="59" t="s">
        <v>273</v>
      </c>
      <c r="D63" s="52">
        <v>3</v>
      </c>
      <c r="E63" s="38"/>
    </row>
    <row r="64" spans="1:5" ht="15.75" thickBot="1" x14ac:dyDescent="0.3">
      <c r="A64" s="58">
        <v>10</v>
      </c>
      <c r="B64" s="125" t="s">
        <v>274</v>
      </c>
      <c r="C64" s="126"/>
      <c r="D64" s="127">
        <v>78</v>
      </c>
      <c r="E64" s="128"/>
    </row>
    <row r="65" spans="1:5" ht="39" thickBot="1" x14ac:dyDescent="0.3">
      <c r="A65" s="5" t="s">
        <v>275</v>
      </c>
      <c r="B65" s="59" t="s">
        <v>276</v>
      </c>
      <c r="C65" s="63"/>
      <c r="D65" s="52">
        <v>5</v>
      </c>
      <c r="E65" s="38"/>
    </row>
    <row r="66" spans="1:5" ht="39" thickBot="1" x14ac:dyDescent="0.3">
      <c r="A66" s="60" t="s">
        <v>277</v>
      </c>
      <c r="B66" s="61" t="s">
        <v>278</v>
      </c>
      <c r="C66" s="64"/>
      <c r="D66" s="51">
        <v>73</v>
      </c>
      <c r="E66" s="37"/>
    </row>
    <row r="67" spans="1:5" ht="15.75" thickBot="1" x14ac:dyDescent="0.3">
      <c r="A67" s="129" t="s">
        <v>279</v>
      </c>
      <c r="B67" s="130"/>
      <c r="C67" s="131"/>
      <c r="D67" s="132">
        <v>1327</v>
      </c>
      <c r="E67" s="133"/>
    </row>
  </sheetData>
  <mergeCells count="22">
    <mergeCell ref="B4:C4"/>
    <mergeCell ref="D4:E4"/>
    <mergeCell ref="B8:C8"/>
    <mergeCell ref="D8:E8"/>
    <mergeCell ref="B15:C15"/>
    <mergeCell ref="D15:E15"/>
    <mergeCell ref="B21:C21"/>
    <mergeCell ref="D21:E21"/>
    <mergeCell ref="B35:C35"/>
    <mergeCell ref="D35:E35"/>
    <mergeCell ref="B44:C44"/>
    <mergeCell ref="D44:E44"/>
    <mergeCell ref="B64:C64"/>
    <mergeCell ref="D64:E64"/>
    <mergeCell ref="A67:C67"/>
    <mergeCell ref="D67:E67"/>
    <mergeCell ref="B48:C48"/>
    <mergeCell ref="D48:E48"/>
    <mergeCell ref="B54:C54"/>
    <mergeCell ref="D54:E54"/>
    <mergeCell ref="B59:C59"/>
    <mergeCell ref="D59:E5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workbookViewId="0">
      <selection activeCell="J53" sqref="J53"/>
    </sheetView>
  </sheetViews>
  <sheetFormatPr defaultRowHeight="15" x14ac:dyDescent="0.25"/>
  <cols>
    <col min="1" max="1" width="40.5703125" customWidth="1"/>
    <col min="2" max="2" width="10.85546875" style="1" bestFit="1" customWidth="1"/>
    <col min="3" max="3" width="59.85546875" bestFit="1" customWidth="1"/>
    <col min="5" max="6" width="12.140625" customWidth="1"/>
  </cols>
  <sheetData>
    <row r="1" spans="1:6" x14ac:dyDescent="0.25">
      <c r="A1" s="30" t="s">
        <v>283</v>
      </c>
    </row>
    <row r="2" spans="1:6" ht="15.75" thickBot="1" x14ac:dyDescent="0.3"/>
    <row r="3" spans="1:6" ht="15.75" thickBot="1" x14ac:dyDescent="0.3">
      <c r="A3" s="117" t="s">
        <v>284</v>
      </c>
      <c r="B3" s="142" t="s">
        <v>285</v>
      </c>
      <c r="C3" s="117" t="s">
        <v>286</v>
      </c>
      <c r="D3" s="117" t="s">
        <v>287</v>
      </c>
      <c r="E3" s="144" t="s">
        <v>288</v>
      </c>
      <c r="F3" s="145"/>
    </row>
    <row r="4" spans="1:6" ht="15.75" thickBot="1" x14ac:dyDescent="0.3">
      <c r="A4" s="118"/>
      <c r="B4" s="143"/>
      <c r="C4" s="118"/>
      <c r="D4" s="118"/>
      <c r="E4" s="65" t="s">
        <v>289</v>
      </c>
      <c r="F4" s="65" t="s">
        <v>290</v>
      </c>
    </row>
    <row r="5" spans="1:6" ht="15.75" thickBot="1" x14ac:dyDescent="0.3">
      <c r="A5" s="35" t="s">
        <v>291</v>
      </c>
      <c r="B5" s="41">
        <v>2018</v>
      </c>
      <c r="C5" s="66" t="s">
        <v>292</v>
      </c>
      <c r="D5" s="66" t="s">
        <v>293</v>
      </c>
      <c r="E5" s="25" t="s">
        <v>294</v>
      </c>
      <c r="F5" s="25" t="s">
        <v>281</v>
      </c>
    </row>
    <row r="6" spans="1:6" ht="15.75" thickBot="1" x14ac:dyDescent="0.3">
      <c r="A6" s="60" t="s">
        <v>295</v>
      </c>
      <c r="B6" s="51">
        <v>2018</v>
      </c>
      <c r="C6" s="49" t="s">
        <v>38</v>
      </c>
      <c r="D6" s="49" t="s">
        <v>293</v>
      </c>
      <c r="E6" s="19">
        <v>77.8</v>
      </c>
      <c r="F6" s="19">
        <v>726</v>
      </c>
    </row>
    <row r="7" spans="1:6" ht="15.75" thickBot="1" x14ac:dyDescent="0.3">
      <c r="A7" s="5" t="s">
        <v>296</v>
      </c>
      <c r="B7" s="52">
        <v>2018</v>
      </c>
      <c r="C7" s="48" t="s">
        <v>297</v>
      </c>
      <c r="D7" s="48" t="s">
        <v>293</v>
      </c>
      <c r="E7" s="20">
        <v>378</v>
      </c>
      <c r="F7" s="20">
        <v>101.91</v>
      </c>
    </row>
    <row r="8" spans="1:6" ht="15.75" thickBot="1" x14ac:dyDescent="0.3">
      <c r="A8" s="60" t="s">
        <v>298</v>
      </c>
      <c r="B8" s="51">
        <v>2018</v>
      </c>
      <c r="C8" s="49" t="s">
        <v>61</v>
      </c>
      <c r="D8" s="49" t="s">
        <v>299</v>
      </c>
      <c r="E8" s="19" t="s">
        <v>294</v>
      </c>
      <c r="F8" s="19" t="s">
        <v>281</v>
      </c>
    </row>
    <row r="9" spans="1:6" ht="15.75" thickBot="1" x14ac:dyDescent="0.3">
      <c r="A9" s="5" t="s">
        <v>300</v>
      </c>
      <c r="B9" s="52">
        <v>2018</v>
      </c>
      <c r="C9" s="48" t="s">
        <v>61</v>
      </c>
      <c r="D9" s="48" t="s">
        <v>299</v>
      </c>
      <c r="E9" s="20" t="s">
        <v>294</v>
      </c>
      <c r="F9" s="20" t="s">
        <v>281</v>
      </c>
    </row>
    <row r="10" spans="1:6" ht="15.75" thickBot="1" x14ac:dyDescent="0.3">
      <c r="A10" s="67" t="s">
        <v>301</v>
      </c>
      <c r="B10" s="39">
        <v>2018</v>
      </c>
      <c r="C10" s="68" t="s">
        <v>297</v>
      </c>
      <c r="D10" s="68" t="s">
        <v>293</v>
      </c>
      <c r="E10" s="43">
        <v>52700</v>
      </c>
      <c r="F10" s="43">
        <v>232</v>
      </c>
    </row>
    <row r="11" spans="1:6" ht="15.75" thickBot="1" x14ac:dyDescent="0.3">
      <c r="A11" s="35" t="s">
        <v>302</v>
      </c>
      <c r="B11" s="41">
        <v>2018</v>
      </c>
      <c r="C11" s="66" t="s">
        <v>292</v>
      </c>
      <c r="D11" s="66" t="s">
        <v>293</v>
      </c>
      <c r="E11" s="25" t="s">
        <v>294</v>
      </c>
      <c r="F11" s="25">
        <v>0.22</v>
      </c>
    </row>
    <row r="12" spans="1:6" ht="15.75" thickBot="1" x14ac:dyDescent="0.3">
      <c r="A12" s="60" t="s">
        <v>303</v>
      </c>
      <c r="B12" s="51">
        <v>2018</v>
      </c>
      <c r="C12" s="49" t="s">
        <v>51</v>
      </c>
      <c r="D12" s="49" t="s">
        <v>299</v>
      </c>
      <c r="E12" s="13">
        <v>58100</v>
      </c>
      <c r="F12" s="13">
        <v>111552</v>
      </c>
    </row>
    <row r="13" spans="1:6" ht="15.75" thickBot="1" x14ac:dyDescent="0.3">
      <c r="A13" s="5" t="s">
        <v>304</v>
      </c>
      <c r="B13" s="52">
        <v>2018</v>
      </c>
      <c r="C13" s="48" t="s">
        <v>61</v>
      </c>
      <c r="D13" s="48" t="s">
        <v>299</v>
      </c>
      <c r="E13" s="20" t="s">
        <v>294</v>
      </c>
      <c r="F13" s="20" t="s">
        <v>281</v>
      </c>
    </row>
    <row r="14" spans="1:6" ht="15.75" thickBot="1" x14ac:dyDescent="0.3">
      <c r="A14" s="60" t="s">
        <v>305</v>
      </c>
      <c r="B14" s="51">
        <v>2018</v>
      </c>
      <c r="C14" s="49" t="s">
        <v>306</v>
      </c>
      <c r="D14" s="49" t="s">
        <v>293</v>
      </c>
      <c r="E14" s="13"/>
      <c r="F14" s="19" t="s">
        <v>281</v>
      </c>
    </row>
    <row r="15" spans="1:6" ht="15.75" thickBot="1" x14ac:dyDescent="0.3">
      <c r="A15" s="60" t="s">
        <v>307</v>
      </c>
      <c r="B15" s="51">
        <v>2012</v>
      </c>
      <c r="C15" s="49" t="s">
        <v>57</v>
      </c>
      <c r="D15" s="49" t="s">
        <v>299</v>
      </c>
      <c r="E15" s="19" t="s">
        <v>281</v>
      </c>
      <c r="F15" s="13">
        <v>516656</v>
      </c>
    </row>
    <row r="16" spans="1:6" ht="15.75" thickBot="1" x14ac:dyDescent="0.3">
      <c r="A16" s="5" t="s">
        <v>307</v>
      </c>
      <c r="B16" s="52">
        <v>2012</v>
      </c>
      <c r="C16" s="48" t="s">
        <v>58</v>
      </c>
      <c r="D16" s="48" t="s">
        <v>299</v>
      </c>
      <c r="E16" s="14">
        <v>13991</v>
      </c>
      <c r="F16" s="14">
        <v>16653</v>
      </c>
    </row>
    <row r="17" spans="1:6" ht="15.75" thickBot="1" x14ac:dyDescent="0.3">
      <c r="A17" s="60" t="s">
        <v>307</v>
      </c>
      <c r="B17" s="51">
        <v>2013</v>
      </c>
      <c r="C17" s="49" t="s">
        <v>57</v>
      </c>
      <c r="D17" s="49" t="s">
        <v>299</v>
      </c>
      <c r="E17" s="13">
        <v>111272</v>
      </c>
      <c r="F17" s="13">
        <v>565169</v>
      </c>
    </row>
    <row r="18" spans="1:6" ht="15.75" thickBot="1" x14ac:dyDescent="0.3">
      <c r="A18" s="5" t="s">
        <v>307</v>
      </c>
      <c r="B18" s="52">
        <v>2013</v>
      </c>
      <c r="C18" s="48" t="s">
        <v>58</v>
      </c>
      <c r="D18" s="48" t="s">
        <v>299</v>
      </c>
      <c r="E18" s="14">
        <v>13991</v>
      </c>
      <c r="F18" s="14">
        <v>12925</v>
      </c>
    </row>
    <row r="19" spans="1:6" ht="15.75" thickBot="1" x14ac:dyDescent="0.3">
      <c r="A19" s="60" t="s">
        <v>307</v>
      </c>
      <c r="B19" s="51">
        <v>2014</v>
      </c>
      <c r="C19" s="49" t="s">
        <v>57</v>
      </c>
      <c r="D19" s="49" t="s">
        <v>299</v>
      </c>
      <c r="E19" s="13">
        <v>111272</v>
      </c>
      <c r="F19" s="13">
        <v>481018</v>
      </c>
    </row>
    <row r="20" spans="1:6" ht="15.75" thickBot="1" x14ac:dyDescent="0.3">
      <c r="A20" s="5" t="s">
        <v>307</v>
      </c>
      <c r="B20" s="52">
        <v>2014</v>
      </c>
      <c r="C20" s="48" t="s">
        <v>58</v>
      </c>
      <c r="D20" s="48" t="s">
        <v>299</v>
      </c>
      <c r="E20" s="14">
        <v>13991</v>
      </c>
      <c r="F20" s="20" t="s">
        <v>281</v>
      </c>
    </row>
    <row r="21" spans="1:6" ht="15.75" thickBot="1" x14ac:dyDescent="0.3">
      <c r="A21" s="60" t="s">
        <v>307</v>
      </c>
      <c r="B21" s="51">
        <v>2015</v>
      </c>
      <c r="C21" s="49" t="s">
        <v>57</v>
      </c>
      <c r="D21" s="49" t="s">
        <v>299</v>
      </c>
      <c r="E21" s="13">
        <v>111273</v>
      </c>
      <c r="F21" s="13">
        <v>706073</v>
      </c>
    </row>
    <row r="22" spans="1:6" ht="15.75" thickBot="1" x14ac:dyDescent="0.3">
      <c r="A22" s="5" t="s">
        <v>307</v>
      </c>
      <c r="B22" s="52">
        <v>2015</v>
      </c>
      <c r="C22" s="48" t="s">
        <v>58</v>
      </c>
      <c r="D22" s="48" t="s">
        <v>299</v>
      </c>
      <c r="E22" s="14">
        <v>13991</v>
      </c>
      <c r="F22" s="14">
        <v>16706</v>
      </c>
    </row>
    <row r="23" spans="1:6" ht="15.75" thickBot="1" x14ac:dyDescent="0.3">
      <c r="A23" s="60" t="s">
        <v>307</v>
      </c>
      <c r="B23" s="51">
        <v>2016</v>
      </c>
      <c r="C23" s="49" t="s">
        <v>57</v>
      </c>
      <c r="D23" s="49" t="s">
        <v>299</v>
      </c>
      <c r="E23" s="13">
        <v>111272</v>
      </c>
      <c r="F23" s="13">
        <v>665236</v>
      </c>
    </row>
    <row r="24" spans="1:6" ht="15.75" thickBot="1" x14ac:dyDescent="0.3">
      <c r="A24" s="5" t="s">
        <v>307</v>
      </c>
      <c r="B24" s="52">
        <v>2016</v>
      </c>
      <c r="C24" s="48" t="s">
        <v>58</v>
      </c>
      <c r="D24" s="48" t="s">
        <v>299</v>
      </c>
      <c r="E24" s="14">
        <v>13991</v>
      </c>
      <c r="F24" s="14">
        <v>19304</v>
      </c>
    </row>
    <row r="25" spans="1:6" ht="15.75" thickBot="1" x14ac:dyDescent="0.3">
      <c r="A25" s="60" t="s">
        <v>307</v>
      </c>
      <c r="B25" s="51">
        <v>2017</v>
      </c>
      <c r="C25" s="49" t="s">
        <v>81</v>
      </c>
      <c r="D25" s="49" t="s">
        <v>299</v>
      </c>
      <c r="E25" s="13">
        <v>144205632</v>
      </c>
      <c r="F25" s="13">
        <v>148108000</v>
      </c>
    </row>
    <row r="26" spans="1:6" ht="15.75" thickBot="1" x14ac:dyDescent="0.3">
      <c r="A26" s="5" t="s">
        <v>307</v>
      </c>
      <c r="B26" s="52">
        <v>2017</v>
      </c>
      <c r="C26" s="48" t="s">
        <v>34</v>
      </c>
      <c r="D26" s="48" t="s">
        <v>299</v>
      </c>
      <c r="E26" s="20" t="s">
        <v>281</v>
      </c>
      <c r="F26" s="14">
        <v>489063</v>
      </c>
    </row>
    <row r="27" spans="1:6" ht="15.75" thickBot="1" x14ac:dyDescent="0.3">
      <c r="A27" s="60" t="s">
        <v>307</v>
      </c>
      <c r="B27" s="51">
        <v>2017</v>
      </c>
      <c r="C27" s="49" t="s">
        <v>51</v>
      </c>
      <c r="D27" s="49" t="s">
        <v>299</v>
      </c>
      <c r="E27" s="13">
        <v>15332</v>
      </c>
      <c r="F27" s="13">
        <v>69127</v>
      </c>
    </row>
    <row r="28" spans="1:6" ht="15.75" thickBot="1" x14ac:dyDescent="0.3">
      <c r="A28" s="5" t="s">
        <v>307</v>
      </c>
      <c r="B28" s="52">
        <v>2017</v>
      </c>
      <c r="C28" s="48" t="s">
        <v>56</v>
      </c>
      <c r="D28" s="48" t="s">
        <v>299</v>
      </c>
      <c r="E28" s="20">
        <v>15</v>
      </c>
      <c r="F28" s="20">
        <v>17.28</v>
      </c>
    </row>
    <row r="29" spans="1:6" ht="15.75" thickBot="1" x14ac:dyDescent="0.3">
      <c r="A29" s="60" t="s">
        <v>307</v>
      </c>
      <c r="B29" s="51">
        <v>2017</v>
      </c>
      <c r="C29" s="49" t="s">
        <v>57</v>
      </c>
      <c r="D29" s="49" t="s">
        <v>299</v>
      </c>
      <c r="E29" s="13">
        <v>111272</v>
      </c>
      <c r="F29" s="13">
        <v>625078</v>
      </c>
    </row>
    <row r="30" spans="1:6" ht="15.75" thickBot="1" x14ac:dyDescent="0.3">
      <c r="A30" s="5" t="s">
        <v>307</v>
      </c>
      <c r="B30" s="52">
        <v>2017</v>
      </c>
      <c r="C30" s="48" t="s">
        <v>58</v>
      </c>
      <c r="D30" s="48" t="s">
        <v>299</v>
      </c>
      <c r="E30" s="14">
        <v>13991</v>
      </c>
      <c r="F30" s="14">
        <v>20694</v>
      </c>
    </row>
    <row r="31" spans="1:6" ht="15.75" thickBot="1" x14ac:dyDescent="0.3">
      <c r="A31" s="60" t="s">
        <v>307</v>
      </c>
      <c r="B31" s="51">
        <v>2017</v>
      </c>
      <c r="C31" s="49" t="s">
        <v>59</v>
      </c>
      <c r="D31" s="49" t="s">
        <v>299</v>
      </c>
      <c r="E31" s="13">
        <v>2832993</v>
      </c>
      <c r="F31" s="13">
        <v>1189644</v>
      </c>
    </row>
    <row r="32" spans="1:6" ht="15.75" thickBot="1" x14ac:dyDescent="0.3">
      <c r="A32" s="5" t="s">
        <v>307</v>
      </c>
      <c r="B32" s="52">
        <v>2018</v>
      </c>
      <c r="C32" s="48" t="s">
        <v>27</v>
      </c>
      <c r="D32" s="48" t="s">
        <v>299</v>
      </c>
      <c r="E32" s="20">
        <v>2.226</v>
      </c>
      <c r="F32" s="20">
        <v>2.3199999999999998</v>
      </c>
    </row>
    <row r="33" spans="1:6" ht="15.75" thickBot="1" x14ac:dyDescent="0.3">
      <c r="A33" s="60" t="s">
        <v>307</v>
      </c>
      <c r="B33" s="51">
        <v>2018</v>
      </c>
      <c r="C33" s="49" t="s">
        <v>81</v>
      </c>
      <c r="D33" s="49" t="s">
        <v>299</v>
      </c>
      <c r="E33" s="13">
        <v>144205632</v>
      </c>
      <c r="F33" s="13">
        <v>115098000</v>
      </c>
    </row>
    <row r="34" spans="1:6" ht="15.75" thickBot="1" x14ac:dyDescent="0.3">
      <c r="A34" s="5" t="s">
        <v>307</v>
      </c>
      <c r="B34" s="52">
        <v>2018</v>
      </c>
      <c r="C34" s="48" t="s">
        <v>34</v>
      </c>
      <c r="D34" s="48" t="s">
        <v>299</v>
      </c>
      <c r="E34" s="20" t="s">
        <v>281</v>
      </c>
      <c r="F34" s="14">
        <v>342930</v>
      </c>
    </row>
    <row r="35" spans="1:6" ht="15.75" thickBot="1" x14ac:dyDescent="0.3">
      <c r="A35" s="60" t="s">
        <v>307</v>
      </c>
      <c r="B35" s="51">
        <v>2018</v>
      </c>
      <c r="C35" s="49" t="s">
        <v>51</v>
      </c>
      <c r="D35" s="49" t="s">
        <v>299</v>
      </c>
      <c r="E35" s="13">
        <v>15332</v>
      </c>
      <c r="F35" s="13">
        <v>46089</v>
      </c>
    </row>
    <row r="36" spans="1:6" ht="15.75" thickBot="1" x14ac:dyDescent="0.3">
      <c r="A36" s="5" t="s">
        <v>307</v>
      </c>
      <c r="B36" s="52">
        <v>2018</v>
      </c>
      <c r="C36" s="48" t="s">
        <v>56</v>
      </c>
      <c r="D36" s="48" t="s">
        <v>299</v>
      </c>
      <c r="E36" s="20">
        <v>37</v>
      </c>
      <c r="F36" s="20">
        <v>38.24</v>
      </c>
    </row>
    <row r="37" spans="1:6" ht="15.75" thickBot="1" x14ac:dyDescent="0.3">
      <c r="A37" s="60" t="s">
        <v>307</v>
      </c>
      <c r="B37" s="51">
        <v>2018</v>
      </c>
      <c r="C37" s="49" t="s">
        <v>57</v>
      </c>
      <c r="D37" s="49" t="s">
        <v>299</v>
      </c>
      <c r="E37" s="13">
        <v>111272</v>
      </c>
      <c r="F37" s="13">
        <v>447805</v>
      </c>
    </row>
    <row r="38" spans="1:6" ht="15.75" thickBot="1" x14ac:dyDescent="0.3">
      <c r="A38" s="5" t="s">
        <v>307</v>
      </c>
      <c r="B38" s="52">
        <v>2018</v>
      </c>
      <c r="C38" s="48" t="s">
        <v>58</v>
      </c>
      <c r="D38" s="48" t="s">
        <v>299</v>
      </c>
      <c r="E38" s="14">
        <v>13991</v>
      </c>
      <c r="F38" s="14">
        <v>15043</v>
      </c>
    </row>
    <row r="39" spans="1:6" ht="15.75" thickBot="1" x14ac:dyDescent="0.3">
      <c r="A39" s="60" t="s">
        <v>307</v>
      </c>
      <c r="B39" s="51">
        <v>2018</v>
      </c>
      <c r="C39" s="49" t="s">
        <v>59</v>
      </c>
      <c r="D39" s="49" t="s">
        <v>299</v>
      </c>
      <c r="E39" s="13">
        <v>2832993</v>
      </c>
      <c r="F39" s="13">
        <v>840823</v>
      </c>
    </row>
    <row r="40" spans="1:6" ht="15.75" thickBot="1" x14ac:dyDescent="0.3">
      <c r="A40" s="5" t="s">
        <v>307</v>
      </c>
      <c r="B40" s="52">
        <v>2018</v>
      </c>
      <c r="C40" s="48" t="s">
        <v>72</v>
      </c>
      <c r="D40" s="48" t="s">
        <v>299</v>
      </c>
      <c r="E40" s="20" t="s">
        <v>281</v>
      </c>
      <c r="F40" s="20">
        <v>14.98</v>
      </c>
    </row>
    <row r="41" spans="1:6" ht="15.75" thickBot="1" x14ac:dyDescent="0.3">
      <c r="A41" s="60" t="s">
        <v>308</v>
      </c>
      <c r="B41" s="51">
        <v>2018</v>
      </c>
      <c r="C41" s="49" t="s">
        <v>61</v>
      </c>
      <c r="D41" s="49" t="s">
        <v>299</v>
      </c>
      <c r="E41" s="19" t="s">
        <v>294</v>
      </c>
      <c r="F41" s="19" t="s">
        <v>281</v>
      </c>
    </row>
    <row r="42" spans="1:6" ht="15.75" thickBot="1" x14ac:dyDescent="0.3">
      <c r="A42" s="5" t="s">
        <v>309</v>
      </c>
      <c r="B42" s="52">
        <v>2018</v>
      </c>
      <c r="C42" s="48" t="s">
        <v>81</v>
      </c>
      <c r="D42" s="48" t="s">
        <v>299</v>
      </c>
      <c r="E42" s="14">
        <v>24679537</v>
      </c>
      <c r="F42" s="14">
        <v>11558079</v>
      </c>
    </row>
    <row r="43" spans="1:6" ht="15.75" thickBot="1" x14ac:dyDescent="0.3">
      <c r="A43" s="60" t="s">
        <v>309</v>
      </c>
      <c r="B43" s="51">
        <v>2018</v>
      </c>
      <c r="C43" s="49" t="s">
        <v>60</v>
      </c>
      <c r="D43" s="49" t="s">
        <v>299</v>
      </c>
      <c r="E43" s="19" t="s">
        <v>294</v>
      </c>
      <c r="F43" s="19" t="s">
        <v>281</v>
      </c>
    </row>
    <row r="44" spans="1:6" ht="15.75" thickBot="1" x14ac:dyDescent="0.3">
      <c r="A44" s="5" t="s">
        <v>309</v>
      </c>
      <c r="B44" s="52">
        <v>2018</v>
      </c>
      <c r="C44" s="48" t="s">
        <v>61</v>
      </c>
      <c r="D44" s="48" t="s">
        <v>299</v>
      </c>
      <c r="E44" s="20" t="s">
        <v>294</v>
      </c>
      <c r="F44" s="20" t="s">
        <v>281</v>
      </c>
    </row>
    <row r="45" spans="1:6" ht="15.75" thickBot="1" x14ac:dyDescent="0.3">
      <c r="A45" s="60" t="s">
        <v>310</v>
      </c>
      <c r="B45" s="51">
        <v>2017</v>
      </c>
      <c r="C45" s="49" t="s">
        <v>60</v>
      </c>
      <c r="D45" s="49" t="s">
        <v>299</v>
      </c>
      <c r="E45" s="13">
        <v>200405</v>
      </c>
      <c r="F45" s="19" t="s">
        <v>281</v>
      </c>
    </row>
    <row r="46" spans="1:6" ht="15.75" thickBot="1" x14ac:dyDescent="0.3">
      <c r="A46" s="5" t="s">
        <v>310</v>
      </c>
      <c r="B46" s="52">
        <v>2018</v>
      </c>
      <c r="C46" s="48" t="s">
        <v>60</v>
      </c>
      <c r="D46" s="48" t="s">
        <v>299</v>
      </c>
      <c r="E46" s="14">
        <v>229771</v>
      </c>
      <c r="F46" s="14">
        <v>14823</v>
      </c>
    </row>
    <row r="47" spans="1:6" ht="15.75" thickBot="1" x14ac:dyDescent="0.3">
      <c r="A47" s="60" t="s">
        <v>311</v>
      </c>
      <c r="B47" s="51">
        <v>2016</v>
      </c>
      <c r="C47" s="49" t="s">
        <v>29</v>
      </c>
      <c r="D47" s="49" t="s">
        <v>299</v>
      </c>
      <c r="E47" s="13">
        <v>15997</v>
      </c>
      <c r="F47" s="13">
        <v>18189</v>
      </c>
    </row>
    <row r="48" spans="1:6" ht="15.75" thickBot="1" x14ac:dyDescent="0.3">
      <c r="A48" s="5" t="s">
        <v>311</v>
      </c>
      <c r="B48" s="52">
        <v>2016</v>
      </c>
      <c r="C48" s="48" t="s">
        <v>81</v>
      </c>
      <c r="D48" s="48" t="s">
        <v>299</v>
      </c>
      <c r="E48" s="14">
        <v>536660317</v>
      </c>
      <c r="F48" s="14">
        <v>541086138</v>
      </c>
    </row>
    <row r="49" spans="1:6" ht="15.75" thickBot="1" x14ac:dyDescent="0.3">
      <c r="A49" s="60" t="s">
        <v>311</v>
      </c>
      <c r="B49" s="51">
        <v>2016</v>
      </c>
      <c r="C49" s="49" t="s">
        <v>34</v>
      </c>
      <c r="D49" s="49" t="s">
        <v>299</v>
      </c>
      <c r="E49" s="13">
        <v>107016</v>
      </c>
      <c r="F49" s="13">
        <v>1359977</v>
      </c>
    </row>
    <row r="50" spans="1:6" ht="15.75" thickBot="1" x14ac:dyDescent="0.3">
      <c r="A50" s="5" t="s">
        <v>311</v>
      </c>
      <c r="B50" s="52">
        <v>2016</v>
      </c>
      <c r="C50" s="48" t="s">
        <v>59</v>
      </c>
      <c r="D50" s="48" t="s">
        <v>299</v>
      </c>
      <c r="E50" s="14">
        <v>1072108</v>
      </c>
      <c r="F50" s="13">
        <v>927262</v>
      </c>
    </row>
    <row r="51" spans="1:6" ht="15.75" thickBot="1" x14ac:dyDescent="0.3">
      <c r="A51" s="5" t="s">
        <v>311</v>
      </c>
      <c r="B51" s="52">
        <v>2016</v>
      </c>
      <c r="C51" s="48" t="s">
        <v>312</v>
      </c>
      <c r="D51" s="48" t="s">
        <v>299</v>
      </c>
      <c r="E51" s="20" t="s">
        <v>294</v>
      </c>
      <c r="F51" s="14">
        <v>3312</v>
      </c>
    </row>
    <row r="52" spans="1:6" ht="15.75" thickBot="1" x14ac:dyDescent="0.3">
      <c r="A52" s="60" t="s">
        <v>311</v>
      </c>
      <c r="B52" s="51">
        <v>2017</v>
      </c>
      <c r="C52" s="49" t="s">
        <v>29</v>
      </c>
      <c r="D52" s="49" t="s">
        <v>299</v>
      </c>
      <c r="E52" s="13">
        <v>15014</v>
      </c>
      <c r="F52" s="13">
        <v>17054</v>
      </c>
    </row>
    <row r="53" spans="1:6" ht="15.75" thickBot="1" x14ac:dyDescent="0.3">
      <c r="A53" s="5" t="s">
        <v>311</v>
      </c>
      <c r="B53" s="52">
        <v>2017</v>
      </c>
      <c r="C53" s="48" t="s">
        <v>81</v>
      </c>
      <c r="D53" s="48" t="s">
        <v>299</v>
      </c>
      <c r="E53" s="14">
        <v>611437310</v>
      </c>
      <c r="F53" s="14">
        <v>611782662</v>
      </c>
    </row>
    <row r="54" spans="1:6" ht="15.75" thickBot="1" x14ac:dyDescent="0.3">
      <c r="A54" s="60" t="s">
        <v>311</v>
      </c>
      <c r="B54" s="51">
        <v>2017</v>
      </c>
      <c r="C54" s="49" t="s">
        <v>34</v>
      </c>
      <c r="D54" s="49" t="s">
        <v>299</v>
      </c>
      <c r="E54" s="13">
        <v>160783</v>
      </c>
      <c r="F54" s="13">
        <v>1424666</v>
      </c>
    </row>
    <row r="55" spans="1:6" ht="15.75" thickBot="1" x14ac:dyDescent="0.3">
      <c r="A55" s="5" t="s">
        <v>311</v>
      </c>
      <c r="B55" s="52">
        <v>2017</v>
      </c>
      <c r="C55" s="48" t="s">
        <v>57</v>
      </c>
      <c r="D55" s="48" t="s">
        <v>299</v>
      </c>
      <c r="E55" s="14">
        <v>491575</v>
      </c>
      <c r="F55" s="14">
        <v>491790</v>
      </c>
    </row>
    <row r="56" spans="1:6" ht="15.75" thickBot="1" x14ac:dyDescent="0.3">
      <c r="A56" s="60" t="s">
        <v>311</v>
      </c>
      <c r="B56" s="51">
        <v>2017</v>
      </c>
      <c r="C56" s="49" t="s">
        <v>59</v>
      </c>
      <c r="D56" s="49" t="s">
        <v>299</v>
      </c>
      <c r="E56" s="13">
        <v>910051</v>
      </c>
      <c r="F56" s="14">
        <v>915235</v>
      </c>
    </row>
    <row r="57" spans="1:6" ht="15.75" thickBot="1" x14ac:dyDescent="0.3">
      <c r="A57" s="60" t="s">
        <v>311</v>
      </c>
      <c r="B57" s="51">
        <v>2017</v>
      </c>
      <c r="C57" s="49" t="s">
        <v>312</v>
      </c>
      <c r="D57" s="49" t="s">
        <v>299</v>
      </c>
      <c r="E57" s="19" t="s">
        <v>294</v>
      </c>
      <c r="F57" s="13">
        <v>16900</v>
      </c>
    </row>
    <row r="58" spans="1:6" ht="15.75" thickBot="1" x14ac:dyDescent="0.3">
      <c r="A58" s="5" t="s">
        <v>311</v>
      </c>
      <c r="B58" s="52">
        <v>2018</v>
      </c>
      <c r="C58" s="48" t="s">
        <v>29</v>
      </c>
      <c r="D58" s="48" t="s">
        <v>299</v>
      </c>
      <c r="E58" s="14">
        <v>15014</v>
      </c>
      <c r="F58" s="14">
        <v>16409</v>
      </c>
    </row>
    <row r="59" spans="1:6" ht="15.75" thickBot="1" x14ac:dyDescent="0.3">
      <c r="A59" s="60" t="s">
        <v>311</v>
      </c>
      <c r="B59" s="51">
        <v>2018</v>
      </c>
      <c r="C59" s="49" t="s">
        <v>81</v>
      </c>
      <c r="D59" s="49" t="s">
        <v>299</v>
      </c>
      <c r="E59" s="13">
        <v>617280353</v>
      </c>
      <c r="F59" s="13">
        <v>601481066</v>
      </c>
    </row>
    <row r="60" spans="1:6" ht="15.75" thickBot="1" x14ac:dyDescent="0.3">
      <c r="A60" s="5" t="s">
        <v>311</v>
      </c>
      <c r="B60" s="52">
        <v>2018</v>
      </c>
      <c r="C60" s="48" t="s">
        <v>34</v>
      </c>
      <c r="D60" s="48" t="s">
        <v>299</v>
      </c>
      <c r="E60" s="14">
        <v>160783</v>
      </c>
      <c r="F60" s="14">
        <v>1413780</v>
      </c>
    </row>
    <row r="61" spans="1:6" ht="15.75" thickBot="1" x14ac:dyDescent="0.3">
      <c r="A61" s="60" t="s">
        <v>311</v>
      </c>
      <c r="B61" s="51">
        <v>2018</v>
      </c>
      <c r="C61" s="49" t="s">
        <v>313</v>
      </c>
      <c r="D61" s="49" t="s">
        <v>299</v>
      </c>
      <c r="E61" s="13">
        <v>529041</v>
      </c>
      <c r="F61" s="13">
        <v>529256</v>
      </c>
    </row>
    <row r="62" spans="1:6" ht="15.75" thickBot="1" x14ac:dyDescent="0.3">
      <c r="A62" s="5" t="s">
        <v>311</v>
      </c>
      <c r="B62" s="52">
        <v>2018</v>
      </c>
      <c r="C62" s="48" t="s">
        <v>59</v>
      </c>
      <c r="D62" s="48" t="s">
        <v>299</v>
      </c>
      <c r="E62" s="14">
        <v>910051</v>
      </c>
      <c r="F62" s="14">
        <v>824950</v>
      </c>
    </row>
    <row r="63" spans="1:6" ht="15.75" thickBot="1" x14ac:dyDescent="0.3">
      <c r="A63" s="60" t="s">
        <v>314</v>
      </c>
      <c r="B63" s="51">
        <v>2018</v>
      </c>
      <c r="C63" s="49" t="s">
        <v>61</v>
      </c>
      <c r="D63" s="49" t="s">
        <v>299</v>
      </c>
      <c r="E63" s="19" t="s">
        <v>294</v>
      </c>
      <c r="F63" s="19" t="s">
        <v>281</v>
      </c>
    </row>
    <row r="64" spans="1:6" ht="15.75" thickBot="1" x14ac:dyDescent="0.3">
      <c r="A64" s="5" t="s">
        <v>315</v>
      </c>
      <c r="B64" s="52">
        <v>2017</v>
      </c>
      <c r="C64" s="48" t="s">
        <v>51</v>
      </c>
      <c r="D64" s="48" t="s">
        <v>299</v>
      </c>
      <c r="E64" s="20" t="s">
        <v>281</v>
      </c>
      <c r="F64" s="20" t="s">
        <v>316</v>
      </c>
    </row>
    <row r="65" spans="1:6" ht="15.75" thickBot="1" x14ac:dyDescent="0.3">
      <c r="A65" s="60" t="s">
        <v>315</v>
      </c>
      <c r="B65" s="51">
        <v>2018</v>
      </c>
      <c r="C65" s="49" t="s">
        <v>51</v>
      </c>
      <c r="D65" s="49" t="s">
        <v>299</v>
      </c>
      <c r="E65" s="19" t="s">
        <v>281</v>
      </c>
      <c r="F65" s="19" t="s">
        <v>316</v>
      </c>
    </row>
    <row r="66" spans="1:6" ht="15.75" thickBot="1" x14ac:dyDescent="0.3">
      <c r="A66" s="5" t="s">
        <v>317</v>
      </c>
      <c r="B66" s="52">
        <v>2018</v>
      </c>
      <c r="C66" s="48" t="s">
        <v>61</v>
      </c>
      <c r="D66" s="48" t="s">
        <v>299</v>
      </c>
      <c r="E66" s="20" t="s">
        <v>294</v>
      </c>
      <c r="F66" s="20" t="s">
        <v>281</v>
      </c>
    </row>
    <row r="67" spans="1:6" ht="15.75" thickBot="1" x14ac:dyDescent="0.3">
      <c r="A67" s="67" t="s">
        <v>318</v>
      </c>
      <c r="B67" s="39">
        <v>2018</v>
      </c>
      <c r="C67" s="68" t="s">
        <v>102</v>
      </c>
      <c r="D67" s="68" t="s">
        <v>293</v>
      </c>
      <c r="E67" s="43" t="s">
        <v>294</v>
      </c>
      <c r="F67" s="43">
        <v>0.115</v>
      </c>
    </row>
    <row r="68" spans="1:6" ht="15.75" thickBot="1" x14ac:dyDescent="0.3">
      <c r="A68" s="35" t="s">
        <v>319</v>
      </c>
      <c r="B68" s="41">
        <v>2018</v>
      </c>
      <c r="C68" s="66" t="s">
        <v>102</v>
      </c>
      <c r="D68" s="66" t="s">
        <v>293</v>
      </c>
      <c r="E68" s="25" t="s">
        <v>294</v>
      </c>
      <c r="F68" s="25" t="s">
        <v>281</v>
      </c>
    </row>
    <row r="69" spans="1:6" ht="15.75" thickBot="1" x14ac:dyDescent="0.3">
      <c r="A69" s="67" t="s">
        <v>319</v>
      </c>
      <c r="B69" s="39">
        <v>2018</v>
      </c>
      <c r="C69" s="68" t="s">
        <v>99</v>
      </c>
      <c r="D69" s="68" t="s">
        <v>293</v>
      </c>
      <c r="E69" s="43" t="s">
        <v>294</v>
      </c>
      <c r="F69" s="43" t="s">
        <v>281</v>
      </c>
    </row>
    <row r="70" spans="1:6" ht="15.75" thickBot="1" x14ac:dyDescent="0.3">
      <c r="A70" s="35" t="s">
        <v>320</v>
      </c>
      <c r="B70" s="41">
        <v>2018</v>
      </c>
      <c r="C70" s="66" t="s">
        <v>102</v>
      </c>
      <c r="D70" s="66" t="s">
        <v>293</v>
      </c>
      <c r="E70" s="25" t="s">
        <v>294</v>
      </c>
      <c r="F70" s="25" t="s">
        <v>281</v>
      </c>
    </row>
    <row r="71" spans="1:6" ht="15.75" thickBot="1" x14ac:dyDescent="0.3">
      <c r="A71" s="60" t="s">
        <v>321</v>
      </c>
      <c r="B71" s="51">
        <v>2018</v>
      </c>
      <c r="C71" s="49" t="s">
        <v>81</v>
      </c>
      <c r="D71" s="49" t="s">
        <v>299</v>
      </c>
      <c r="E71" s="13">
        <v>26495181</v>
      </c>
      <c r="F71" s="13">
        <v>19163030</v>
      </c>
    </row>
    <row r="72" spans="1:6" ht="15.75" thickBot="1" x14ac:dyDescent="0.3">
      <c r="A72" s="5" t="s">
        <v>322</v>
      </c>
      <c r="B72" s="52">
        <v>2018</v>
      </c>
      <c r="C72" s="48" t="s">
        <v>323</v>
      </c>
      <c r="D72" s="48" t="s">
        <v>299</v>
      </c>
      <c r="E72" s="20" t="s">
        <v>294</v>
      </c>
      <c r="F72" s="69">
        <v>0.97499999999999998</v>
      </c>
    </row>
    <row r="73" spans="1:6" ht="15.75" thickBot="1" x14ac:dyDescent="0.3">
      <c r="A73" s="60" t="s">
        <v>324</v>
      </c>
      <c r="B73" s="51">
        <v>2018</v>
      </c>
      <c r="C73" s="49" t="s">
        <v>81</v>
      </c>
      <c r="D73" s="49" t="s">
        <v>299</v>
      </c>
      <c r="E73" s="13">
        <v>10522617</v>
      </c>
      <c r="F73" s="13">
        <v>13991489</v>
      </c>
    </row>
    <row r="74" spans="1:6" ht="15.75" thickBot="1" x14ac:dyDescent="0.3">
      <c r="A74" s="5" t="s">
        <v>325</v>
      </c>
      <c r="B74" s="52">
        <v>2018</v>
      </c>
      <c r="C74" s="48" t="s">
        <v>34</v>
      </c>
      <c r="D74" s="48" t="s">
        <v>299</v>
      </c>
      <c r="E74" s="20" t="s">
        <v>294</v>
      </c>
      <c r="F74" s="20" t="s">
        <v>281</v>
      </c>
    </row>
    <row r="75" spans="1:6" ht="15.75" thickBot="1" x14ac:dyDescent="0.3">
      <c r="A75" s="60" t="s">
        <v>325</v>
      </c>
      <c r="B75" s="51">
        <v>2018</v>
      </c>
      <c r="C75" s="49" t="s">
        <v>57</v>
      </c>
      <c r="D75" s="49" t="s">
        <v>299</v>
      </c>
      <c r="E75" s="19" t="s">
        <v>294</v>
      </c>
      <c r="F75" s="19" t="s">
        <v>281</v>
      </c>
    </row>
    <row r="76" spans="1:6" ht="15.75" thickBot="1" x14ac:dyDescent="0.3">
      <c r="A76" s="5" t="s">
        <v>325</v>
      </c>
      <c r="B76" s="52">
        <v>2018</v>
      </c>
      <c r="C76" s="48" t="s">
        <v>60</v>
      </c>
      <c r="D76" s="48" t="s">
        <v>299</v>
      </c>
      <c r="E76" s="20" t="s">
        <v>294</v>
      </c>
      <c r="F76" s="20" t="s">
        <v>281</v>
      </c>
    </row>
    <row r="77" spans="1:6" ht="15.75" thickBot="1" x14ac:dyDescent="0.3">
      <c r="A77" s="60" t="s">
        <v>326</v>
      </c>
      <c r="B77" s="51">
        <v>2017</v>
      </c>
      <c r="C77" s="49" t="s">
        <v>297</v>
      </c>
      <c r="D77" s="49" t="s">
        <v>299</v>
      </c>
      <c r="E77" s="13">
        <v>9100</v>
      </c>
      <c r="F77" s="13">
        <v>3720</v>
      </c>
    </row>
  </sheetData>
  <mergeCells count="5">
    <mergeCell ref="A3:A4"/>
    <mergeCell ref="B3:B4"/>
    <mergeCell ref="C3:C4"/>
    <mergeCell ref="D3:D4"/>
    <mergeCell ref="E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J31" sqref="J31"/>
    </sheetView>
  </sheetViews>
  <sheetFormatPr defaultRowHeight="15" x14ac:dyDescent="0.25"/>
  <cols>
    <col min="1" max="1" width="38.7109375" customWidth="1"/>
    <col min="2" max="2" width="10.85546875" style="1" bestFit="1" customWidth="1"/>
    <col min="3" max="3" width="13.42578125" bestFit="1" customWidth="1"/>
    <col min="4" max="4" width="17.7109375" bestFit="1" customWidth="1"/>
  </cols>
  <sheetData>
    <row r="1" spans="1:6" x14ac:dyDescent="0.25">
      <c r="A1" s="30" t="s">
        <v>12</v>
      </c>
    </row>
    <row r="2" spans="1:6" ht="15.75" thickBot="1" x14ac:dyDescent="0.3"/>
    <row r="3" spans="1:6" ht="15.75" thickBot="1" x14ac:dyDescent="0.3">
      <c r="A3" s="117" t="s">
        <v>284</v>
      </c>
      <c r="B3" s="146" t="s">
        <v>285</v>
      </c>
      <c r="C3" s="117" t="s">
        <v>327</v>
      </c>
      <c r="D3" s="117" t="s">
        <v>328</v>
      </c>
      <c r="E3" s="148" t="s">
        <v>329</v>
      </c>
      <c r="F3" s="149"/>
    </row>
    <row r="4" spans="1:6" ht="15.75" thickBot="1" x14ac:dyDescent="0.3">
      <c r="A4" s="118"/>
      <c r="B4" s="147"/>
      <c r="C4" s="118"/>
      <c r="D4" s="118"/>
      <c r="E4" s="70" t="s">
        <v>330</v>
      </c>
      <c r="F4" s="70" t="s">
        <v>331</v>
      </c>
    </row>
    <row r="5" spans="1:6" ht="15.75" thickBot="1" x14ac:dyDescent="0.3">
      <c r="A5" s="35" t="s">
        <v>332</v>
      </c>
      <c r="B5" s="41">
        <v>2018</v>
      </c>
      <c r="C5" s="48" t="s">
        <v>333</v>
      </c>
      <c r="D5" s="66" t="s">
        <v>124</v>
      </c>
      <c r="E5" s="26">
        <v>22988</v>
      </c>
      <c r="F5" s="26">
        <v>23983</v>
      </c>
    </row>
    <row r="6" spans="1:6" ht="15.75" thickBot="1" x14ac:dyDescent="0.3">
      <c r="A6" s="67" t="s">
        <v>334</v>
      </c>
      <c r="B6" s="39">
        <v>2018</v>
      </c>
      <c r="C6" s="49" t="s">
        <v>333</v>
      </c>
      <c r="D6" s="68" t="s">
        <v>124</v>
      </c>
      <c r="E6" s="24">
        <v>8002</v>
      </c>
      <c r="F6" s="24">
        <v>16546</v>
      </c>
    </row>
    <row r="7" spans="1:6" ht="15.75" thickBot="1" x14ac:dyDescent="0.3">
      <c r="A7" s="35" t="s">
        <v>335</v>
      </c>
      <c r="B7" s="41">
        <v>2018</v>
      </c>
      <c r="C7" s="48" t="s">
        <v>333</v>
      </c>
      <c r="D7" s="66" t="s">
        <v>124</v>
      </c>
      <c r="E7" s="26">
        <v>4025</v>
      </c>
      <c r="F7" s="26">
        <v>4623</v>
      </c>
    </row>
    <row r="8" spans="1:6" ht="15.75" thickBot="1" x14ac:dyDescent="0.3">
      <c r="A8" s="67" t="s">
        <v>336</v>
      </c>
      <c r="B8" s="39">
        <v>2018</v>
      </c>
      <c r="C8" s="49" t="s">
        <v>333</v>
      </c>
      <c r="D8" s="68" t="s">
        <v>124</v>
      </c>
      <c r="E8" s="24">
        <v>21555</v>
      </c>
      <c r="F8" s="24">
        <v>19904</v>
      </c>
    </row>
    <row r="9" spans="1:6" ht="15.75" thickBot="1" x14ac:dyDescent="0.3">
      <c r="A9" s="35" t="s">
        <v>337</v>
      </c>
      <c r="B9" s="41">
        <v>2018</v>
      </c>
      <c r="C9" s="48" t="s">
        <v>333</v>
      </c>
      <c r="D9" s="66" t="s">
        <v>124</v>
      </c>
      <c r="E9" s="26">
        <v>5550</v>
      </c>
      <c r="F9" s="26">
        <v>8548</v>
      </c>
    </row>
    <row r="10" spans="1:6" ht="15.75" thickBot="1" x14ac:dyDescent="0.3">
      <c r="A10" s="67" t="s">
        <v>338</v>
      </c>
      <c r="B10" s="39">
        <v>2018</v>
      </c>
      <c r="C10" s="49" t="s">
        <v>333</v>
      </c>
      <c r="D10" s="68" t="s">
        <v>124</v>
      </c>
      <c r="E10" s="24">
        <v>3300</v>
      </c>
      <c r="F10" s="24">
        <v>9563</v>
      </c>
    </row>
    <row r="11" spans="1:6" ht="15.75" thickBot="1" x14ac:dyDescent="0.3">
      <c r="A11" s="35" t="s">
        <v>339</v>
      </c>
      <c r="B11" s="41">
        <v>2018</v>
      </c>
      <c r="C11" s="48" t="s">
        <v>333</v>
      </c>
      <c r="D11" s="66" t="s">
        <v>124</v>
      </c>
      <c r="E11" s="26">
        <v>4270</v>
      </c>
      <c r="F11" s="26">
        <v>10522</v>
      </c>
    </row>
    <row r="12" spans="1:6" ht="15.75" thickBot="1" x14ac:dyDescent="0.3">
      <c r="A12" s="67" t="s">
        <v>340</v>
      </c>
      <c r="B12" s="39">
        <v>2018</v>
      </c>
      <c r="C12" s="49" t="s">
        <v>333</v>
      </c>
      <c r="D12" s="68" t="s">
        <v>124</v>
      </c>
      <c r="E12" s="24">
        <v>3501</v>
      </c>
      <c r="F12" s="24">
        <v>5966</v>
      </c>
    </row>
    <row r="13" spans="1:6" ht="15.75" thickBot="1" x14ac:dyDescent="0.3">
      <c r="A13" s="35" t="s">
        <v>341</v>
      </c>
      <c r="B13" s="41">
        <v>2018</v>
      </c>
      <c r="C13" s="48" t="s">
        <v>333</v>
      </c>
      <c r="D13" s="66" t="s">
        <v>124</v>
      </c>
      <c r="E13" s="26">
        <v>13005</v>
      </c>
      <c r="F13" s="26">
        <v>18610</v>
      </c>
    </row>
    <row r="14" spans="1:6" ht="15.75" thickBot="1" x14ac:dyDescent="0.3">
      <c r="A14" s="67" t="s">
        <v>342</v>
      </c>
      <c r="B14" s="39">
        <v>2018</v>
      </c>
      <c r="C14" s="49" t="s">
        <v>333</v>
      </c>
      <c r="D14" s="68" t="s">
        <v>124</v>
      </c>
      <c r="E14" s="24">
        <v>2555</v>
      </c>
      <c r="F14" s="24">
        <v>23035</v>
      </c>
    </row>
    <row r="15" spans="1:6" ht="15.75" thickBot="1" x14ac:dyDescent="0.3">
      <c r="A15" s="35" t="s">
        <v>343</v>
      </c>
      <c r="B15" s="41">
        <v>2018</v>
      </c>
      <c r="C15" s="48" t="s">
        <v>333</v>
      </c>
      <c r="D15" s="66" t="s">
        <v>124</v>
      </c>
      <c r="E15" s="26">
        <v>2368</v>
      </c>
      <c r="F15" s="26">
        <v>2097</v>
      </c>
    </row>
    <row r="16" spans="1:6" ht="15.75" thickBot="1" x14ac:dyDescent="0.3">
      <c r="A16" s="67" t="s">
        <v>344</v>
      </c>
      <c r="B16" s="39">
        <v>2018</v>
      </c>
      <c r="C16" s="49" t="s">
        <v>333</v>
      </c>
      <c r="D16" s="68" t="s">
        <v>124</v>
      </c>
      <c r="E16" s="24">
        <v>22500</v>
      </c>
      <c r="F16" s="24">
        <v>2000</v>
      </c>
    </row>
    <row r="17" spans="1:6" ht="15.75" thickBot="1" x14ac:dyDescent="0.3">
      <c r="A17" s="5" t="s">
        <v>345</v>
      </c>
      <c r="B17" s="52">
        <v>2018</v>
      </c>
      <c r="C17" s="48" t="s">
        <v>346</v>
      </c>
      <c r="D17" s="48" t="s">
        <v>123</v>
      </c>
      <c r="E17" s="20">
        <v>179</v>
      </c>
      <c r="F17" s="20" t="s">
        <v>294</v>
      </c>
    </row>
    <row r="18" spans="1:6" ht="15.75" thickBot="1" x14ac:dyDescent="0.3">
      <c r="A18" s="60" t="s">
        <v>345</v>
      </c>
      <c r="B18" s="51">
        <v>2018</v>
      </c>
      <c r="C18" s="49" t="s">
        <v>346</v>
      </c>
      <c r="D18" s="49" t="s">
        <v>347</v>
      </c>
      <c r="E18" s="19" t="s">
        <v>294</v>
      </c>
      <c r="F18" s="19">
        <v>179</v>
      </c>
    </row>
    <row r="19" spans="1:6" ht="15.75" thickBot="1" x14ac:dyDescent="0.3">
      <c r="A19" s="5" t="s">
        <v>345</v>
      </c>
      <c r="B19" s="52">
        <v>2018</v>
      </c>
      <c r="C19" s="48" t="s">
        <v>333</v>
      </c>
      <c r="D19" s="48" t="s">
        <v>123</v>
      </c>
      <c r="E19" s="14">
        <v>2871</v>
      </c>
      <c r="F19" s="20" t="s">
        <v>294</v>
      </c>
    </row>
    <row r="20" spans="1:6" ht="15.75" thickBot="1" x14ac:dyDescent="0.3">
      <c r="A20" s="60" t="s">
        <v>345</v>
      </c>
      <c r="B20" s="51">
        <v>2018</v>
      </c>
      <c r="C20" s="49" t="s">
        <v>333</v>
      </c>
      <c r="D20" s="49" t="s">
        <v>124</v>
      </c>
      <c r="E20" s="19" t="s">
        <v>294</v>
      </c>
      <c r="F20" s="13">
        <v>2871</v>
      </c>
    </row>
    <row r="21" spans="1:6" ht="15.75" thickBot="1" x14ac:dyDescent="0.3">
      <c r="A21" s="35" t="s">
        <v>348</v>
      </c>
      <c r="B21" s="41">
        <v>2018</v>
      </c>
      <c r="C21" s="48" t="s">
        <v>333</v>
      </c>
      <c r="D21" s="66" t="s">
        <v>124</v>
      </c>
      <c r="E21" s="20" t="s">
        <v>294</v>
      </c>
      <c r="F21" s="25">
        <v>30.05</v>
      </c>
    </row>
    <row r="22" spans="1:6" ht="15.75" thickBot="1" x14ac:dyDescent="0.3">
      <c r="A22" s="67" t="s">
        <v>349</v>
      </c>
      <c r="B22" s="39">
        <v>2018</v>
      </c>
      <c r="C22" s="49" t="s">
        <v>333</v>
      </c>
      <c r="D22" s="68" t="s">
        <v>124</v>
      </c>
      <c r="E22" s="24">
        <v>4560</v>
      </c>
      <c r="F22" s="24">
        <v>1972</v>
      </c>
    </row>
    <row r="23" spans="1:6" ht="15.75" thickBot="1" x14ac:dyDescent="0.3">
      <c r="A23" s="35" t="s">
        <v>350</v>
      </c>
      <c r="B23" s="41">
        <v>2018</v>
      </c>
      <c r="C23" s="48" t="s">
        <v>333</v>
      </c>
      <c r="D23" s="66" t="s">
        <v>124</v>
      </c>
      <c r="E23" s="26">
        <v>18675</v>
      </c>
      <c r="F23" s="26">
        <v>10425</v>
      </c>
    </row>
    <row r="24" spans="1:6" ht="15.75" thickBot="1" x14ac:dyDescent="0.3">
      <c r="A24" s="67" t="s">
        <v>351</v>
      </c>
      <c r="B24" s="39">
        <v>2018</v>
      </c>
      <c r="C24" s="49" t="s">
        <v>333</v>
      </c>
      <c r="D24" s="68" t="s">
        <v>124</v>
      </c>
      <c r="E24" s="24">
        <v>12175</v>
      </c>
      <c r="F24" s="24">
        <v>10863</v>
      </c>
    </row>
    <row r="25" spans="1:6" ht="15.75" thickBot="1" x14ac:dyDescent="0.3">
      <c r="A25" s="35" t="s">
        <v>352</v>
      </c>
      <c r="B25" s="41">
        <v>2018</v>
      </c>
      <c r="C25" s="48" t="s">
        <v>333</v>
      </c>
      <c r="D25" s="66" t="s">
        <v>124</v>
      </c>
      <c r="E25" s="26">
        <v>9105</v>
      </c>
      <c r="F25" s="25">
        <v>26.78</v>
      </c>
    </row>
    <row r="26" spans="1:6" ht="15.75" thickBot="1" x14ac:dyDescent="0.3">
      <c r="A26" s="67" t="s">
        <v>353</v>
      </c>
      <c r="B26" s="39">
        <v>2018</v>
      </c>
      <c r="C26" s="49" t="s">
        <v>333</v>
      </c>
      <c r="D26" s="68" t="s">
        <v>124</v>
      </c>
      <c r="E26" s="19" t="s">
        <v>294</v>
      </c>
      <c r="F26" s="24">
        <v>11904</v>
      </c>
    </row>
    <row r="27" spans="1:6" ht="15.75" thickBot="1" x14ac:dyDescent="0.3">
      <c r="A27" s="35" t="s">
        <v>354</v>
      </c>
      <c r="B27" s="41">
        <v>2018</v>
      </c>
      <c r="C27" s="48" t="s">
        <v>333</v>
      </c>
      <c r="D27" s="66" t="s">
        <v>124</v>
      </c>
      <c r="E27" s="26">
        <v>6450</v>
      </c>
      <c r="F27" s="26">
        <v>5316</v>
      </c>
    </row>
    <row r="28" spans="1:6" ht="15.75" thickBot="1" x14ac:dyDescent="0.3">
      <c r="A28" s="67" t="s">
        <v>355</v>
      </c>
      <c r="B28" s="39">
        <v>2018</v>
      </c>
      <c r="C28" s="49" t="s">
        <v>333</v>
      </c>
      <c r="D28" s="68" t="s">
        <v>124</v>
      </c>
      <c r="E28" s="24">
        <v>10161</v>
      </c>
      <c r="F28" s="24">
        <v>4606</v>
      </c>
    </row>
    <row r="29" spans="1:6" ht="15.75" thickBot="1" x14ac:dyDescent="0.3">
      <c r="A29" s="35" t="s">
        <v>356</v>
      </c>
      <c r="B29" s="41">
        <v>2018</v>
      </c>
      <c r="C29" s="48" t="s">
        <v>333</v>
      </c>
      <c r="D29" s="66" t="s">
        <v>124</v>
      </c>
      <c r="E29" s="20" t="s">
        <v>294</v>
      </c>
      <c r="F29" s="26">
        <v>33619</v>
      </c>
    </row>
    <row r="30" spans="1:6" ht="15.75" thickBot="1" x14ac:dyDescent="0.3">
      <c r="A30" s="67" t="s">
        <v>357</v>
      </c>
      <c r="B30" s="39">
        <v>2018</v>
      </c>
      <c r="C30" s="49" t="s">
        <v>333</v>
      </c>
      <c r="D30" s="68" t="s">
        <v>124</v>
      </c>
      <c r="E30" s="24">
        <v>11307</v>
      </c>
      <c r="F30" s="24">
        <v>8304</v>
      </c>
    </row>
    <row r="31" spans="1:6" ht="15.75" thickBot="1" x14ac:dyDescent="0.3">
      <c r="A31" s="35" t="s">
        <v>358</v>
      </c>
      <c r="B31" s="41">
        <v>2018</v>
      </c>
      <c r="C31" s="48" t="s">
        <v>333</v>
      </c>
      <c r="D31" s="66" t="s">
        <v>124</v>
      </c>
      <c r="E31" s="20" t="s">
        <v>294</v>
      </c>
      <c r="F31" s="26">
        <v>5065</v>
      </c>
    </row>
    <row r="32" spans="1:6" ht="15.75" thickBot="1" x14ac:dyDescent="0.3">
      <c r="A32" s="67" t="s">
        <v>359</v>
      </c>
      <c r="B32" s="39">
        <v>2018</v>
      </c>
      <c r="C32" s="49" t="s">
        <v>333</v>
      </c>
      <c r="D32" s="68" t="s">
        <v>124</v>
      </c>
      <c r="E32" s="24">
        <v>5040</v>
      </c>
      <c r="F32" s="24">
        <v>14561</v>
      </c>
    </row>
    <row r="33" spans="1:6" ht="15.75" thickBot="1" x14ac:dyDescent="0.3">
      <c r="A33" s="35" t="s">
        <v>360</v>
      </c>
      <c r="B33" s="41">
        <v>2018</v>
      </c>
      <c r="C33" s="48" t="s">
        <v>333</v>
      </c>
      <c r="D33" s="66" t="s">
        <v>124</v>
      </c>
      <c r="E33" s="26">
        <v>3780</v>
      </c>
      <c r="F33" s="26">
        <v>4549</v>
      </c>
    </row>
    <row r="34" spans="1:6" ht="15.75" thickBot="1" x14ac:dyDescent="0.3">
      <c r="A34" s="67" t="s">
        <v>361</v>
      </c>
      <c r="B34" s="39">
        <v>2018</v>
      </c>
      <c r="C34" s="49" t="s">
        <v>333</v>
      </c>
      <c r="D34" s="68" t="s">
        <v>124</v>
      </c>
      <c r="E34" s="24">
        <v>13717</v>
      </c>
      <c r="F34" s="24">
        <v>9925</v>
      </c>
    </row>
    <row r="35" spans="1:6" ht="15.75" thickBot="1" x14ac:dyDescent="0.3">
      <c r="A35" s="35" t="s">
        <v>362</v>
      </c>
      <c r="B35" s="41">
        <v>2018</v>
      </c>
      <c r="C35" s="48" t="s">
        <v>333</v>
      </c>
      <c r="D35" s="66" t="s">
        <v>124</v>
      </c>
      <c r="E35" s="26">
        <v>4020</v>
      </c>
      <c r="F35" s="25">
        <v>511</v>
      </c>
    </row>
    <row r="36" spans="1:6" ht="15.75" thickBot="1" x14ac:dyDescent="0.3">
      <c r="A36" s="67" t="s">
        <v>363</v>
      </c>
      <c r="B36" s="39">
        <v>2018</v>
      </c>
      <c r="C36" s="49" t="s">
        <v>333</v>
      </c>
      <c r="D36" s="68" t="s">
        <v>124</v>
      </c>
      <c r="E36" s="24">
        <v>7010</v>
      </c>
      <c r="F36" s="24">
        <v>10535</v>
      </c>
    </row>
    <row r="37" spans="1:6" ht="15.75" thickBot="1" x14ac:dyDescent="0.3">
      <c r="A37" s="5" t="s">
        <v>364</v>
      </c>
      <c r="B37" s="52">
        <v>2018</v>
      </c>
      <c r="C37" s="48" t="s">
        <v>333</v>
      </c>
      <c r="D37" s="48" t="s">
        <v>123</v>
      </c>
      <c r="E37" s="20" t="s">
        <v>294</v>
      </c>
      <c r="F37" s="14">
        <v>351701</v>
      </c>
    </row>
    <row r="38" spans="1:6" ht="15.75" thickBot="1" x14ac:dyDescent="0.3">
      <c r="A38" s="60" t="s">
        <v>364</v>
      </c>
      <c r="B38" s="51">
        <v>2018</v>
      </c>
      <c r="C38" s="49" t="s">
        <v>333</v>
      </c>
      <c r="D38" s="49" t="s">
        <v>124</v>
      </c>
      <c r="E38" s="13">
        <v>351701</v>
      </c>
      <c r="F38" s="19" t="s">
        <v>294</v>
      </c>
    </row>
    <row r="39" spans="1:6" ht="15.75" thickBot="1" x14ac:dyDescent="0.3">
      <c r="A39" s="5" t="s">
        <v>365</v>
      </c>
      <c r="B39" s="52">
        <v>2018</v>
      </c>
      <c r="C39" s="48" t="s">
        <v>346</v>
      </c>
      <c r="D39" s="48" t="s">
        <v>123</v>
      </c>
      <c r="E39" s="14">
        <v>1628</v>
      </c>
      <c r="F39" s="14">
        <v>1372</v>
      </c>
    </row>
    <row r="40" spans="1:6" ht="15.75" thickBot="1" x14ac:dyDescent="0.3">
      <c r="A40" s="60" t="s">
        <v>365</v>
      </c>
      <c r="B40" s="51">
        <v>2018</v>
      </c>
      <c r="C40" s="49" t="s">
        <v>333</v>
      </c>
      <c r="D40" s="49" t="s">
        <v>123</v>
      </c>
      <c r="E40" s="13">
        <v>6046</v>
      </c>
      <c r="F40" s="13">
        <v>3923</v>
      </c>
    </row>
    <row r="41" spans="1:6" ht="15.75" thickBot="1" x14ac:dyDescent="0.3">
      <c r="A41" s="35" t="s">
        <v>366</v>
      </c>
      <c r="B41" s="41">
        <v>2018</v>
      </c>
      <c r="C41" s="48" t="s">
        <v>333</v>
      </c>
      <c r="D41" s="66" t="s">
        <v>124</v>
      </c>
      <c r="E41" s="26">
        <v>12900</v>
      </c>
      <c r="F41" s="26">
        <v>14311</v>
      </c>
    </row>
    <row r="42" spans="1:6" ht="15.75" thickBot="1" x14ac:dyDescent="0.3">
      <c r="A42" s="67" t="s">
        <v>367</v>
      </c>
      <c r="B42" s="39">
        <v>2018</v>
      </c>
      <c r="C42" s="49" t="s">
        <v>333</v>
      </c>
      <c r="D42" s="68" t="s">
        <v>124</v>
      </c>
      <c r="E42" s="24">
        <v>25890</v>
      </c>
      <c r="F42" s="24">
        <v>30807</v>
      </c>
    </row>
    <row r="43" spans="1:6" ht="15.75" thickBot="1" x14ac:dyDescent="0.3">
      <c r="A43" s="35" t="s">
        <v>368</v>
      </c>
      <c r="B43" s="41">
        <v>2018</v>
      </c>
      <c r="C43" s="48" t="s">
        <v>333</v>
      </c>
      <c r="D43" s="66" t="s">
        <v>124</v>
      </c>
      <c r="E43" s="26">
        <v>8059</v>
      </c>
      <c r="F43" s="26">
        <v>11881</v>
      </c>
    </row>
    <row r="44" spans="1:6" ht="15.75" thickBot="1" x14ac:dyDescent="0.3">
      <c r="A44" s="67" t="s">
        <v>369</v>
      </c>
      <c r="B44" s="39">
        <v>2018</v>
      </c>
      <c r="C44" s="49" t="s">
        <v>333</v>
      </c>
      <c r="D44" s="68" t="s">
        <v>124</v>
      </c>
      <c r="E44" s="24">
        <v>2063</v>
      </c>
      <c r="F44" s="24">
        <v>24415</v>
      </c>
    </row>
    <row r="45" spans="1:6" ht="15.75" thickBot="1" x14ac:dyDescent="0.3">
      <c r="A45" s="35" t="s">
        <v>370</v>
      </c>
      <c r="B45" s="41">
        <v>2018</v>
      </c>
      <c r="C45" s="48" t="s">
        <v>333</v>
      </c>
      <c r="D45" s="66" t="s">
        <v>124</v>
      </c>
      <c r="E45" s="26">
        <v>3624</v>
      </c>
      <c r="F45" s="26">
        <v>8091</v>
      </c>
    </row>
  </sheetData>
  <mergeCells count="5">
    <mergeCell ref="A3:A4"/>
    <mergeCell ref="B3:B4"/>
    <mergeCell ref="C3:C4"/>
    <mergeCell ref="D3:D4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4</vt:i4>
      </vt:variant>
    </vt:vector>
  </HeadingPairs>
  <TitlesOfParts>
    <vt:vector size="19" baseType="lpstr">
      <vt:lpstr>Datasheet 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Figures 1,4,6,7</vt:lpstr>
      <vt:lpstr>Fig 2 &amp; 3</vt:lpstr>
      <vt:lpstr>Figure 2 addn</vt:lpstr>
      <vt:lpstr>Figure 5</vt:lpstr>
      <vt:lpstr>Figure 5 addn</vt:lpstr>
      <vt:lpstr>Figure 8</vt:lpstr>
      <vt:lpstr>'Table 1'!Table1</vt:lpstr>
      <vt:lpstr>'Table 2'!Table2</vt:lpstr>
      <vt:lpstr>'Table 3'!Table3</vt:lpstr>
      <vt:lpstr>'Table 4'!Table4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 2019 Datasheet</dc:title>
  <dc:creator/>
  <cp:lastModifiedBy/>
  <dcterms:created xsi:type="dcterms:W3CDTF">2015-06-05T18:17:20Z</dcterms:created>
  <dcterms:modified xsi:type="dcterms:W3CDTF">2020-09-28T14:50:46Z</dcterms:modified>
</cp:coreProperties>
</file>